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README" sheetId="1" state="visible" r:id="rId1"/>
    <sheet xmlns:r="http://schemas.openxmlformats.org/officeDocument/2006/relationships" name="DICTIONARY" sheetId="2" state="visible" r:id="rId2"/>
    <sheet xmlns:r="http://schemas.openxmlformats.org/officeDocument/2006/relationships" name="RAW" sheetId="3" state="visible" r:id="rId3"/>
    <sheet xmlns:r="http://schemas.openxmlformats.org/officeDocument/2006/relationships" name="CLEAN" sheetId="4" state="visible" r:id="rId4"/>
    <sheet xmlns:r="http://schemas.openxmlformats.org/officeDocument/2006/relationships" name="CHECKS" sheetId="5" state="visible" r:id="rId5"/>
    <sheet xmlns:r="http://schemas.openxmlformats.org/officeDocument/2006/relationships" name="TASKS" sheetId="6" state="visible" r:id="rId6"/>
    <sheet xmlns:r="http://schemas.openxmlformats.org/officeDocument/2006/relationships" name="FEATURES" sheetId="7" state="visible" r:id="rId7"/>
  </sheets>
  <definedNames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00"/>
  </numFmts>
  <fonts count="9">
    <font>
      <name val="Calibri"/>
      <family val="2"/>
      <color theme="1"/>
      <sz val="11"/>
      <scheme val="minor"/>
    </font>
    <font>
      <b val="1"/>
      <color rgb="001F4E79"/>
      <sz val="16"/>
    </font>
    <font>
      <sz val="11"/>
    </font>
    <font>
      <b val="1"/>
      <color rgb="00FFFFFF"/>
    </font>
    <font>
      <color rgb="000000FF"/>
    </font>
    <font>
      <b val="1"/>
      <color rgb="001F4E79"/>
      <sz val="14"/>
    </font>
    <font>
      <color rgb="00000000"/>
    </font>
    <font>
      <i val="1"/>
      <color rgb="00666666"/>
    </font>
    <font>
      <color rgb="00008000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F75B5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" fontId="0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4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0" fontId="3" fillId="3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vertical="top"/>
    </xf>
    <xf numFmtId="0" fontId="4" fillId="0" borderId="1" applyAlignment="1" pivotButton="0" quotePrefix="0" xfId="0">
      <alignment vertical="top"/>
    </xf>
    <xf numFmtId="164" fontId="4" fillId="0" borderId="1" applyAlignment="1" pivotButton="0" quotePrefix="0" xfId="0">
      <alignment vertical="top"/>
    </xf>
    <xf numFmtId="4" fontId="4" fillId="0" borderId="1" applyAlignment="1" pivotButton="0" quotePrefix="0" xfId="0">
      <alignment vertical="top"/>
    </xf>
    <xf numFmtId="3" fontId="4" fillId="0" borderId="1" applyAlignment="1" pivotButton="0" quotePrefix="0" xfId="0">
      <alignment vertical="top"/>
    </xf>
    <xf numFmtId="0" fontId="5" fillId="0" borderId="0" pivotButton="0" quotePrefix="0" xfId="0"/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/>
    </xf>
    <xf numFmtId="1" fontId="6" fillId="0" borderId="1" applyAlignment="1" pivotButton="0" quotePrefix="0" xfId="0">
      <alignment vertical="center"/>
    </xf>
    <xf numFmtId="4" fontId="6" fillId="0" borderId="1" applyAlignment="1" pivotButton="0" quotePrefix="0" xfId="0">
      <alignment vertical="center"/>
    </xf>
    <xf numFmtId="165" fontId="6" fillId="0" borderId="1" applyAlignment="1" pivotButton="0" quotePrefix="0" xfId="0">
      <alignment vertical="center"/>
    </xf>
    <xf numFmtId="0" fontId="6" fillId="0" borderId="1" applyAlignment="1" pivotButton="0" quotePrefix="0" xfId="0">
      <alignment vertical="center"/>
    </xf>
  </cellXfs>
  <cellStyles count="1">
    <cellStyle name="Normal" xfId="0"/>
  </cellStyles>
  <dxfs count="2">
    <dxf>
      <font>
        <b val="1"/>
        <color rgb="00006100"/>
      </font>
      <fill>
        <patternFill>
          <bgColor rgb="00C6EFCE"/>
        </patternFill>
      </fill>
    </dxf>
    <dxf>
      <font>
        <b val="1"/>
        <color rgb="009C0006"/>
      </font>
      <fill>
        <patternFill>
          <bgColor rgb="00FFC7CE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Assistant</author>
  </authors>
  <commentList>
    <comment ref="A1" authorId="0" shapeId="0">
      <text>
        <t>Это справочник: можно расширять своими правилами.</t>
      </text>
    </comment>
  </commentList>
</comments>
</file>

<file path=xl/comments/comment2.xml><?xml version="1.0" encoding="utf-8"?>
<comments xmlns="http://schemas.openxmlformats.org/spreadsheetml/2006/main">
  <authors>
    <author>Assistant</author>
  </authors>
  <commentList>
    <comment ref="A1" authorId="0" shapeId="0">
      <text>
        <t>RAW данные намеренно «грязные». Не правьте их — работайте в CLEAN.</t>
      </text>
    </comment>
  </commentList>
</comments>
</file>

<file path=xl/comments/comment3.xml><?xml version="1.0" encoding="utf-8"?>
<comments xmlns="http://schemas.openxmlformats.org/spreadsheetml/2006/main">
  <authors>
    <author>Assistant</author>
  </authors>
  <commentList>
    <comment ref="A1" authorId="0" shapeId="0">
      <text>
        <t>Заполните очищенными значениями. Можно копировать из RAW и править.</t>
      </text>
    </comment>
  </commentList>
</comments>
</file>

<file path=xl/tables/table1.xml><?xml version="1.0" encoding="utf-8"?>
<table xmlns="http://schemas.openxmlformats.org/spreadsheetml/2006/main" id="1" name="T_RAW" displayName="T_RAW" ref="A1:S257" headerRowCount="1">
  <autoFilter ref="A1:S257"/>
  <tableColumns count="19">
    <tableColumn id="1" name="customer_id"/>
    <tableColumn id="2" name="full_name"/>
    <tableColumn id="3" name="age"/>
    <tableColumn id="4" name="gender"/>
    <tableColumn id="5" name="city"/>
    <tableColumn id="6" name="signup_date"/>
    <tableColumn id="7" name="last_purchase_date"/>
    <tableColumn id="8" name="purchases_count"/>
    <tableColumn id="9" name="avg_order_value"/>
    <tableColumn id="10" name="total_spend"/>
    <tableColumn id="11" name="income_monthly"/>
    <tableColumn id="12" name="credit_score"/>
    <tableColumn id="13" name="device"/>
    <tableColumn id="14" name="marketing_channel"/>
    <tableColumn id="15" name="satisfaction_score"/>
    <tableColumn id="16" name="email"/>
    <tableColumn id="17" name="phone"/>
    <tableColumn id="18" name="churned"/>
    <tableColumn id="19" name="notes"/>
  </tableColumns>
  <tableStyleInfo name="TableStyleMedium9" showRowStripes="1"/>
</table>
</file>

<file path=xl/tables/table2.xml><?xml version="1.0" encoding="utf-8"?>
<table xmlns="http://schemas.openxmlformats.org/spreadsheetml/2006/main" id="2" name="T_CLEAN" displayName="T_CLEAN" ref="A1:S257" headerRowCount="1">
  <autoFilter ref="A1:S257"/>
  <tableColumns count="19">
    <tableColumn id="1" name="customer_id"/>
    <tableColumn id="2" name="full_name"/>
    <tableColumn id="3" name="age"/>
    <tableColumn id="4" name="gender"/>
    <tableColumn id="5" name="city"/>
    <tableColumn id="6" name="signup_date"/>
    <tableColumn id="7" name="last_purchase_date"/>
    <tableColumn id="8" name="purchases_count"/>
    <tableColumn id="9" name="avg_order_value"/>
    <tableColumn id="10" name="total_spend"/>
    <tableColumn id="11" name="income_monthly"/>
    <tableColumn id="12" name="credit_score"/>
    <tableColumn id="13" name="device"/>
    <tableColumn id="14" name="marketing_channel"/>
    <tableColumn id="15" name="satisfaction_score"/>
    <tableColumn id="16" name="email"/>
    <tableColumn id="17" name="phone"/>
    <tableColumn id="18" name="churned"/>
    <tableColumn id="19" name="notes"/>
  </tableColumns>
  <tableStyleInfo name="TableStyleMedium2" showRowStripes="1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8" customHeight="1">
      <c r="A1" s="1" t="inlineStr">
        <is>
          <t>Практическая работа: подготовка «грязных» данных для машинного обучения (Excel)</t>
        </is>
      </c>
    </row>
    <row r="2" ht="18" customHeight="1"/>
    <row r="3" ht="220" customHeight="1">
      <c r="A3" s="2" t="inlineStr">
        <is>
          <t>Сюжет: у онлайн-сервиса есть данные о клиентах. Нужно подготовить датасет для модели, которая предсказывает отток (churned). В книге есть лист RAW с намеренно испорченными данными, и лист CLEAN — для вашей очищенной версии.
Что сделать:
1) Профилирование: найти пропуски, дубликаты, неверные типы, странные категории, выбросы.
2) Очистка: привести типы, стандартизировать категории (город/пол/канал/устройство), исправить пробелы, проверить даты, удалить/объединить дубликаты, обработать выбросы.
3) Проверки качества: заполнить лист CHECKS (он считает метрики по CLEAN) и добиться «зелёных» индикаторов.
4) Фичи (по желанию): на листе FEATURES — посчитать примеры признаков (recency/tenure/логарифмы и т.д.).
Подсказки: используйте TRIM/СЖПРОБЕЛЫ, CLEAN/ПЕЧСИМВ, SUBSTITUTE/ПОДСТАВИТЬ, LOWER/СТРОЧН, PROPER/ПРОПНАЧ, VALUE/ЗНАЧЕН, DATEVALUE/ДАТАЗНАЧ, IFERROR/ЕСЛИОШИБКА.
Важно: не используйте динамические массивы (XLOOKUP/FILTER/SORT и т.п.).</t>
        </is>
      </c>
    </row>
    <row r="4" ht="18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</sheetData>
  <mergeCells count="2">
    <mergeCell ref="A3:H20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18" customWidth="1" min="1" max="1"/>
    <col width="36" customWidth="1" min="2" max="2"/>
    <col width="16" customWidth="1" min="3" max="3"/>
    <col width="30" customWidth="1" min="4" max="4"/>
    <col width="44" customWidth="1" min="5" max="5"/>
  </cols>
  <sheetData>
    <row r="1" ht="26" customHeight="1">
      <c r="A1" s="3" t="inlineStr">
        <is>
          <t>Поле</t>
        </is>
      </c>
      <c r="B1" s="3" t="inlineStr">
        <is>
          <t>Описание</t>
        </is>
      </c>
      <c r="C1" s="3" t="inlineStr">
        <is>
          <t>Ожидаемый тип</t>
        </is>
      </c>
      <c r="D1" s="3" t="inlineStr">
        <is>
          <t>Пример/допустимые значения</t>
        </is>
      </c>
      <c r="E1" s="3" t="inlineStr">
        <is>
          <t>Правило очистки</t>
        </is>
      </c>
    </row>
    <row r="2">
      <c r="A2" s="4" t="inlineStr">
        <is>
          <t>customer_id</t>
        </is>
      </c>
      <c r="B2" s="4" t="inlineStr">
        <is>
          <t>Идентификатор клиента</t>
        </is>
      </c>
      <c r="C2" s="4" t="inlineStr">
        <is>
          <t>целое</t>
        </is>
      </c>
      <c r="D2" s="4" t="inlineStr">
        <is>
          <t>100001</t>
        </is>
      </c>
      <c r="E2" s="4" t="inlineStr">
        <is>
          <t>Уникальный ключ; убрать дубликаты (оставить последнюю/лучше заполненную запись)</t>
        </is>
      </c>
    </row>
    <row r="3">
      <c r="A3" s="4" t="inlineStr">
        <is>
          <t>full_name</t>
        </is>
      </c>
      <c r="B3" s="4" t="inlineStr">
        <is>
          <t>ФИО</t>
        </is>
      </c>
      <c r="C3" s="4" t="inlineStr">
        <is>
          <t>текст</t>
        </is>
      </c>
      <c r="D3" s="4" t="inlineStr">
        <is>
          <t>Иванов Иван</t>
        </is>
      </c>
      <c r="E3" s="4" t="inlineStr">
        <is>
          <t>СЖПРОБЕЛЫ; нормализовать регистр (PROPER)</t>
        </is>
      </c>
    </row>
    <row r="4">
      <c r="A4" s="4" t="inlineStr">
        <is>
          <t>age</t>
        </is>
      </c>
      <c r="B4" s="4" t="inlineStr">
        <is>
          <t>Возраст</t>
        </is>
      </c>
      <c r="C4" s="4" t="inlineStr">
        <is>
          <t>целое</t>
        </is>
      </c>
      <c r="D4" s="4" t="inlineStr">
        <is>
          <t>18–100</t>
        </is>
      </c>
      <c r="E4" s="4" t="inlineStr">
        <is>
          <t>Преобразовать в число; явные ошибки (&lt;=0, &gt;100) → NA или обрезать</t>
        </is>
      </c>
    </row>
    <row r="5">
      <c r="A5" s="4" t="inlineStr">
        <is>
          <t>gender</t>
        </is>
      </c>
      <c r="B5" s="4" t="inlineStr">
        <is>
          <t>Пол</t>
        </is>
      </c>
      <c r="C5" s="4" t="inlineStr">
        <is>
          <t>категория</t>
        </is>
      </c>
      <c r="D5" s="4" t="inlineStr">
        <is>
          <t>M/F</t>
        </is>
      </c>
      <c r="E5" s="4" t="inlineStr">
        <is>
          <t>Сопоставить варианты (м/М/male→M; ж/female→F)</t>
        </is>
      </c>
    </row>
    <row r="6">
      <c r="A6" s="4" t="inlineStr">
        <is>
          <t>city</t>
        </is>
      </c>
      <c r="B6" s="4" t="inlineStr">
        <is>
          <t>Город</t>
        </is>
      </c>
      <c r="C6" s="4" t="inlineStr">
        <is>
          <t>категория</t>
        </is>
      </c>
      <c r="D6" s="4" t="inlineStr">
        <is>
          <t>Москва, Санкт-Петербург, ...</t>
        </is>
      </c>
      <c r="E6" s="4" t="inlineStr">
        <is>
          <t>СЖПРОБЕЛЫ; сопоставить варианты (СПб→Санкт-Петербург, Moscow→Москва)</t>
        </is>
      </c>
    </row>
    <row r="7">
      <c r="A7" s="4" t="inlineStr">
        <is>
          <t>signup_date</t>
        </is>
      </c>
      <c r="B7" s="4" t="inlineStr">
        <is>
          <t>Дата регистрации</t>
        </is>
      </c>
      <c r="C7" s="4" t="inlineStr">
        <is>
          <t>дата</t>
        </is>
      </c>
      <c r="D7" s="4" t="inlineStr">
        <is>
          <t>2024-01-15</t>
        </is>
      </c>
      <c r="E7" s="4" t="inlineStr">
        <is>
          <t>Привести к дате; неверные даты → NA</t>
        </is>
      </c>
    </row>
    <row r="8">
      <c r="A8" s="4" t="inlineStr">
        <is>
          <t>last_purchase_date</t>
        </is>
      </c>
      <c r="B8" s="4" t="inlineStr">
        <is>
          <t>Дата последней покупки</t>
        </is>
      </c>
      <c r="C8" s="4" t="inlineStr">
        <is>
          <t>дата</t>
        </is>
      </c>
      <c r="D8" s="4" t="inlineStr">
        <is>
          <t>2025-09-02</t>
        </is>
      </c>
      <c r="E8" s="4" t="inlineStr">
        <is>
          <t>Привести к дате; &lt; signup_date → проверить/исправить</t>
        </is>
      </c>
    </row>
    <row r="9">
      <c r="A9" s="4" t="inlineStr">
        <is>
          <t>purchases_count</t>
        </is>
      </c>
      <c r="B9" s="4" t="inlineStr">
        <is>
          <t>Количество покупок</t>
        </is>
      </c>
      <c r="C9" s="4" t="inlineStr">
        <is>
          <t>целое</t>
        </is>
      </c>
      <c r="D9" s="4" t="inlineStr">
        <is>
          <t>0–200</t>
        </is>
      </c>
      <c r="E9" s="4" t="inlineStr">
        <is>
          <t>Преобразовать; пустые → 0? (по правилам)</t>
        </is>
      </c>
    </row>
    <row r="10">
      <c r="A10" s="4" t="inlineStr">
        <is>
          <t>avg_order_value</t>
        </is>
      </c>
      <c r="B10" s="4" t="inlineStr">
        <is>
          <t>Средний чек</t>
        </is>
      </c>
      <c r="C10" s="4" t="inlineStr">
        <is>
          <t>число</t>
        </is>
      </c>
      <c r="D10" s="4" t="inlineStr">
        <is>
          <t>500–20000</t>
        </is>
      </c>
      <c r="E10" s="4" t="inlineStr">
        <is>
          <t>Преобразовать в число (запятая/точка/пробелы); выбросы → проверить</t>
        </is>
      </c>
    </row>
    <row r="11">
      <c r="A11" s="4" t="inlineStr">
        <is>
          <t>total_spend</t>
        </is>
      </c>
      <c r="B11" s="4" t="inlineStr">
        <is>
          <t>Сумма трат</t>
        </is>
      </c>
      <c r="C11" s="4" t="inlineStr">
        <is>
          <t>число</t>
        </is>
      </c>
      <c r="D11" s="4" t="inlineStr">
        <is>
          <t>0–1e7</t>
        </is>
      </c>
      <c r="E11" s="4" t="inlineStr">
        <is>
          <t>Преобразовать; можно сверить: total_spend ≈ purchases_count*avg_order_value</t>
        </is>
      </c>
    </row>
    <row r="12">
      <c r="A12" s="4" t="inlineStr">
        <is>
          <t>income_monthly</t>
        </is>
      </c>
      <c r="B12" s="4" t="inlineStr">
        <is>
          <t>Доход (мес.)</t>
        </is>
      </c>
      <c r="C12" s="4" t="inlineStr">
        <is>
          <t>число</t>
        </is>
      </c>
      <c r="D12" s="4" t="inlineStr">
        <is>
          <t>20000–300000</t>
        </is>
      </c>
      <c r="E12" s="4" t="inlineStr">
        <is>
          <t>Преобразовать; выбросы → проверить</t>
        </is>
      </c>
    </row>
    <row r="13">
      <c r="A13" s="4" t="inlineStr">
        <is>
          <t>credit_score</t>
        </is>
      </c>
      <c r="B13" s="4" t="inlineStr">
        <is>
          <t>Кредитный скор</t>
        </is>
      </c>
      <c r="C13" s="4" t="inlineStr">
        <is>
          <t>целое</t>
        </is>
      </c>
      <c r="D13" s="4" t="inlineStr">
        <is>
          <t>300–850</t>
        </is>
      </c>
      <c r="E13" s="4" t="inlineStr">
        <is>
          <t>Преобразовать; ограничить диапазоном</t>
        </is>
      </c>
    </row>
    <row r="14">
      <c r="A14" s="4" t="inlineStr">
        <is>
          <t>device</t>
        </is>
      </c>
      <c r="B14" s="4" t="inlineStr">
        <is>
          <t>Устройство</t>
        </is>
      </c>
      <c r="C14" s="4" t="inlineStr">
        <is>
          <t>категория</t>
        </is>
      </c>
      <c r="D14" s="4" t="inlineStr">
        <is>
          <t>android/ios/web/tablet</t>
        </is>
      </c>
      <c r="E14" s="4" t="inlineStr">
        <is>
          <t>Сопоставить варианты (WEB→web; таблет→tablet)</t>
        </is>
      </c>
    </row>
    <row r="15">
      <c r="A15" s="4" t="inlineStr">
        <is>
          <t>marketing_channel</t>
        </is>
      </c>
      <c r="B15" s="4" t="inlineStr">
        <is>
          <t>Канал привлечения</t>
        </is>
      </c>
      <c r="C15" s="4" t="inlineStr">
        <is>
          <t>категория</t>
        </is>
      </c>
      <c r="D15" s="4" t="inlineStr">
        <is>
          <t>organic/ads/referral/email/social/partner</t>
        </is>
      </c>
      <c r="E15" s="4" t="inlineStr">
        <is>
          <t>Сопоставить варианты (adwords→ads; орг→organic; пустые→unknown)</t>
        </is>
      </c>
    </row>
    <row r="16">
      <c r="A16" s="4" t="inlineStr">
        <is>
          <t>satisfaction_score</t>
        </is>
      </c>
      <c r="B16" s="4" t="inlineStr">
        <is>
          <t>Оценка удовлетворенности</t>
        </is>
      </c>
      <c r="C16" s="4" t="inlineStr">
        <is>
          <t>целое</t>
        </is>
      </c>
      <c r="D16" s="4" t="inlineStr">
        <is>
          <t>1–10</t>
        </is>
      </c>
      <c r="E16" s="4" t="inlineStr">
        <is>
          <t>Преобразовать; ограничить 1–10</t>
        </is>
      </c>
    </row>
    <row r="17">
      <c r="A17" s="4" t="inlineStr">
        <is>
          <t>email</t>
        </is>
      </c>
      <c r="B17" s="4" t="inlineStr">
        <is>
          <t>Email</t>
        </is>
      </c>
      <c r="C17" s="4" t="inlineStr">
        <is>
          <t>текст</t>
        </is>
      </c>
      <c r="D17" s="4" t="inlineStr">
        <is>
          <t>name@domain</t>
        </is>
      </c>
      <c r="E17" s="4" t="inlineStr">
        <is>
          <t>СЖПРОБЕЛЫ; LOWER; валидировать наличие @</t>
        </is>
      </c>
    </row>
    <row r="18">
      <c r="A18" s="4" t="inlineStr">
        <is>
          <t>phone</t>
        </is>
      </c>
      <c r="B18" s="4" t="inlineStr">
        <is>
          <t>Телефон</t>
        </is>
      </c>
      <c r="C18" s="4" t="inlineStr">
        <is>
          <t>текст</t>
        </is>
      </c>
      <c r="D18" s="4" t="inlineStr">
        <is>
          <t>+7 9xx ...</t>
        </is>
      </c>
      <c r="E18" s="4" t="inlineStr">
        <is>
          <t>Унифицировать формат; удалить 'доб.'; пустые→NA</t>
        </is>
      </c>
    </row>
    <row r="19">
      <c r="A19" s="4" t="inlineStr">
        <is>
          <t>churned</t>
        </is>
      </c>
      <c r="B19" s="4" t="inlineStr">
        <is>
          <t>Цель: отток</t>
        </is>
      </c>
      <c r="C19" s="4" t="inlineStr">
        <is>
          <t>0/1</t>
        </is>
      </c>
      <c r="D19" s="4" t="inlineStr">
        <is>
          <t>0 или 1</t>
        </is>
      </c>
      <c r="E19" s="4" t="inlineStr">
        <is>
          <t>Преобразовать yes/no → 1/0; пустые → NA</t>
        </is>
      </c>
    </row>
    <row r="20">
      <c r="A20" s="4" t="inlineStr">
        <is>
          <t>notes</t>
        </is>
      </c>
      <c r="B20" s="4" t="inlineStr">
        <is>
          <t>Комментарий</t>
        </is>
      </c>
      <c r="C20" s="4" t="inlineStr">
        <is>
          <t>текст</t>
        </is>
      </c>
      <c r="D20" s="4" t="inlineStr"/>
      <c r="E20" s="4" t="inlineStr">
        <is>
          <t>СЖПРОБЕЛЫ; удалить непечатаемые символы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257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0" customWidth="1" min="3" max="3"/>
    <col width="10" customWidth="1" min="4" max="4"/>
    <col width="20" customWidth="1" min="5" max="5"/>
    <col width="16" customWidth="1" min="6" max="6"/>
    <col width="18" customWidth="1" min="7" max="7"/>
    <col width="16" customWidth="1" min="8" max="8"/>
    <col width="16" customWidth="1" min="9" max="9"/>
    <col width="14" customWidth="1" min="10" max="10"/>
    <col width="16" customWidth="1" min="11" max="11"/>
    <col width="14" customWidth="1" min="12" max="12"/>
    <col width="12" customWidth="1" min="13" max="13"/>
    <col width="18" customWidth="1" min="14" max="14"/>
    <col width="18" customWidth="1" min="15" max="15"/>
    <col width="26" customWidth="1" min="16" max="16"/>
    <col width="20" customWidth="1" min="17" max="17"/>
    <col width="10" customWidth="1" min="18" max="18"/>
    <col width="28" customWidth="1" min="19" max="19"/>
  </cols>
  <sheetData>
    <row r="1">
      <c r="A1" s="3" t="inlineStr">
        <is>
          <t>customer_id</t>
        </is>
      </c>
      <c r="B1" s="3" t="inlineStr">
        <is>
          <t>full_name</t>
        </is>
      </c>
      <c r="C1" s="3" t="inlineStr">
        <is>
          <t>age</t>
        </is>
      </c>
      <c r="D1" s="3" t="inlineStr">
        <is>
          <t>gender</t>
        </is>
      </c>
      <c r="E1" s="3" t="inlineStr">
        <is>
          <t>city</t>
        </is>
      </c>
      <c r="F1" s="3" t="inlineStr">
        <is>
          <t>signup_date</t>
        </is>
      </c>
      <c r="G1" s="3" t="inlineStr">
        <is>
          <t>last_purchase_date</t>
        </is>
      </c>
      <c r="H1" s="3" t="inlineStr">
        <is>
          <t>purchases_count</t>
        </is>
      </c>
      <c r="I1" s="3" t="inlineStr">
        <is>
          <t>avg_order_value</t>
        </is>
      </c>
      <c r="J1" s="3" t="inlineStr">
        <is>
          <t>total_spend</t>
        </is>
      </c>
      <c r="K1" s="3" t="inlineStr">
        <is>
          <t>income_monthly</t>
        </is>
      </c>
      <c r="L1" s="3" t="inlineStr">
        <is>
          <t>credit_score</t>
        </is>
      </c>
      <c r="M1" s="3" t="inlineStr">
        <is>
          <t>device</t>
        </is>
      </c>
      <c r="N1" s="3" t="inlineStr">
        <is>
          <t>marketing_channel</t>
        </is>
      </c>
      <c r="O1" s="3" t="inlineStr">
        <is>
          <t>satisfaction_score</t>
        </is>
      </c>
      <c r="P1" s="3" t="inlineStr">
        <is>
          <t>email</t>
        </is>
      </c>
      <c r="Q1" s="3" t="inlineStr">
        <is>
          <t>phone</t>
        </is>
      </c>
      <c r="R1" s="3" t="inlineStr">
        <is>
          <t>churned</t>
        </is>
      </c>
      <c r="S1" s="3" t="inlineStr">
        <is>
          <t>notes</t>
        </is>
      </c>
    </row>
    <row r="2">
      <c r="A2" s="5" t="n">
        <v>100001</v>
      </c>
      <c r="B2" s="6" t="inlineStr">
        <is>
          <t>Петров Татьяна</t>
        </is>
      </c>
      <c r="C2" s="5" t="n">
        <v>19</v>
      </c>
      <c r="D2" s="6" t="inlineStr">
        <is>
          <t>unknown</t>
        </is>
      </c>
      <c r="E2" s="6" t="inlineStr">
        <is>
          <t>Екб</t>
        </is>
      </c>
      <c r="F2" s="7" t="n">
        <v>45155</v>
      </c>
      <c r="G2" s="7" t="n">
        <v>45297</v>
      </c>
      <c r="H2" s="5" t="n">
        <v>47</v>
      </c>
      <c r="I2" s="8" t="n">
        <v>1268.713821286306</v>
      </c>
      <c r="J2" s="8" t="n">
        <v>59629.5496004564</v>
      </c>
      <c r="K2" s="9" t="n">
        <v>145434.3027621204</v>
      </c>
      <c r="L2" s="5" t="n">
        <v>732</v>
      </c>
      <c r="M2" s="6" t="inlineStr">
        <is>
          <t>ios</t>
        </is>
      </c>
      <c r="N2" s="6" t="inlineStr">
        <is>
          <t>partner</t>
        </is>
      </c>
      <c r="O2" s="5" t="n">
        <v>1</v>
      </c>
      <c r="P2" s="6" t="inlineStr">
        <is>
          <t>91gmail.com</t>
        </is>
      </c>
      <c r="Q2" s="6" t="inlineStr">
        <is>
          <t>+7 997 444-23-21</t>
        </is>
      </c>
      <c r="R2" s="5" t="n">
        <v>1</v>
      </c>
      <c r="S2" s="6" t="inlineStr">
        <is>
          <t>Очень доволен</t>
        </is>
      </c>
    </row>
    <row r="3">
      <c r="A3" s="5" t="n">
        <v>100002</v>
      </c>
      <c r="B3" s="6" t="inlineStr">
        <is>
          <t>Морозов Дмитрий</t>
        </is>
      </c>
      <c r="C3" s="5" t="n">
        <v>34</v>
      </c>
      <c r="D3" s="6" t="inlineStr">
        <is>
          <t>F</t>
        </is>
      </c>
      <c r="E3" s="6" t="inlineStr">
        <is>
          <t>Ростов на Дону</t>
        </is>
      </c>
      <c r="F3" s="7" t="n">
        <v>45476</v>
      </c>
      <c r="G3" s="7" t="n">
        <v>45603</v>
      </c>
      <c r="H3" s="5" t="n">
        <v>59</v>
      </c>
      <c r="I3" s="8" t="n">
        <v>3339.007829062651</v>
      </c>
      <c r="J3" s="8" t="inlineStr">
        <is>
          <t>197001,46</t>
        </is>
      </c>
      <c r="K3" s="9" t="n">
        <v>210763.0727781888</v>
      </c>
      <c r="L3" s="5" t="n">
        <v>670</v>
      </c>
      <c r="M3" s="6" t="inlineStr">
        <is>
          <t>android</t>
        </is>
      </c>
      <c r="N3" s="6" t="inlineStr">
        <is>
          <t>соцсети</t>
        </is>
      </c>
      <c r="O3" s="5" t="n">
        <v>10</v>
      </c>
      <c r="P3" s="6" t="inlineStr"/>
      <c r="Q3" s="6" t="inlineStr">
        <is>
          <t>+7 948 376-91-98</t>
        </is>
      </c>
      <c r="R3" s="5" t="n">
        <v>1</v>
      </c>
      <c r="S3" s="6" t="inlineStr"/>
    </row>
    <row r="4">
      <c r="A4" s="5" t="n">
        <v>100003</v>
      </c>
      <c r="B4" s="6" t="inlineStr">
        <is>
          <t>Иванов Максим</t>
        </is>
      </c>
      <c r="C4" s="5" t="n">
        <v>32</v>
      </c>
      <c r="D4" s="6" t="inlineStr">
        <is>
          <t>male</t>
        </is>
      </c>
      <c r="E4" s="6" t="inlineStr">
        <is>
          <t>Nizhny Novgorod</t>
        </is>
      </c>
      <c r="F4" s="7" t="inlineStr">
        <is>
          <t>2024-02-15</t>
        </is>
      </c>
      <c r="G4" s="7" t="n">
        <v>45611</v>
      </c>
      <c r="H4" s="5" t="n">
        <v>4</v>
      </c>
      <c r="I4" s="8" t="n">
        <v>2082.371326897448</v>
      </c>
      <c r="J4" s="8" t="n">
        <v>8329.485307589794</v>
      </c>
      <c r="K4" s="9" t="n">
        <v>221564.5540887138</v>
      </c>
      <c r="L4" s="5" t="n">
        <v>622</v>
      </c>
      <c r="M4" s="6" t="inlineStr">
        <is>
          <t>ios</t>
        </is>
      </c>
      <c r="N4" s="6" t="inlineStr">
        <is>
          <t>email</t>
        </is>
      </c>
      <c r="O4" s="5" t="n">
        <v>4</v>
      </c>
      <c r="P4" s="6" t="inlineStr">
        <is>
          <t>93@example.com</t>
        </is>
      </c>
      <c r="Q4" s="6" t="inlineStr">
        <is>
          <t>+7 919 742-30-97</t>
        </is>
      </c>
      <c r="R4" s="5" t="n">
        <v>1</v>
      </c>
      <c r="S4" s="6" t="inlineStr">
        <is>
          <t xml:space="preserve">   много пробелов   </t>
        </is>
      </c>
    </row>
    <row r="5">
      <c r="A5" s="5" t="n">
        <v>100004</v>
      </c>
      <c r="B5" s="6" t="inlineStr">
        <is>
          <t>Морозов Сергей</t>
        </is>
      </c>
      <c r="C5" s="5" t="n">
        <v>47</v>
      </c>
      <c r="D5" s="6" t="inlineStr">
        <is>
          <t>м</t>
        </is>
      </c>
      <c r="E5" s="6" t="inlineStr">
        <is>
          <t xml:space="preserve"> москва </t>
        </is>
      </c>
      <c r="F5" s="7" t="n">
        <v>45623</v>
      </c>
      <c r="G5" s="7" t="n">
        <v>45992</v>
      </c>
      <c r="H5" s="5" t="inlineStr">
        <is>
          <t>unknown</t>
        </is>
      </c>
      <c r="I5" s="8" t="n">
        <v>5612.827767699311</v>
      </c>
      <c r="J5" s="8" t="n">
        <v>39289.79437389518</v>
      </c>
      <c r="K5" s="9" t="n">
        <v>81369.79368908485</v>
      </c>
      <c r="L5" s="5" t="n">
        <v>648</v>
      </c>
      <c r="M5" s="6" t="inlineStr">
        <is>
          <t>web</t>
        </is>
      </c>
      <c r="N5" s="6" t="inlineStr">
        <is>
          <t>партнер</t>
        </is>
      </c>
      <c r="O5" s="5" t="n">
        <v>2</v>
      </c>
      <c r="P5" s="6" t="inlineStr">
        <is>
          <t>94@example.com</t>
        </is>
      </c>
      <c r="Q5" s="6" t="inlineStr">
        <is>
          <t>+7 962 119-24-56</t>
        </is>
      </c>
      <c r="R5" s="5" t="n">
        <v>1</v>
      </c>
      <c r="S5" s="6" t="inlineStr">
        <is>
          <t>—</t>
        </is>
      </c>
    </row>
    <row r="6">
      <c r="A6" s="5" t="n">
        <v>100005</v>
      </c>
      <c r="B6" s="6" t="inlineStr">
        <is>
          <t>Кузнецов Ольга</t>
        </is>
      </c>
      <c r="C6" s="5" t="n">
        <v>21</v>
      </c>
      <c r="D6" s="6" t="inlineStr"/>
      <c r="E6" s="6" t="inlineStr">
        <is>
          <t>St. Petersburg</t>
        </is>
      </c>
      <c r="F6" s="7" t="n">
        <v>45014</v>
      </c>
      <c r="G6" s="7" t="n">
        <v>45763</v>
      </c>
      <c r="H6" s="5" t="n">
        <v>31</v>
      </c>
      <c r="I6" s="8" t="n">
        <v>6620.174400650664</v>
      </c>
      <c r="J6" s="8" t="n">
        <v>205225.4064201706</v>
      </c>
      <c r="K6" s="9" t="n">
        <v>142522.4189917886</v>
      </c>
      <c r="L6" s="5" t="n">
        <v>428</v>
      </c>
      <c r="M6" s="6" t="inlineStr">
        <is>
          <t>web</t>
        </is>
      </c>
      <c r="N6" s="6" t="inlineStr">
        <is>
          <t>e-mail</t>
        </is>
      </c>
      <c r="O6" s="5" t="n">
        <v>3</v>
      </c>
      <c r="P6" s="6" t="inlineStr">
        <is>
          <t>95yandex.ru</t>
        </is>
      </c>
      <c r="Q6" s="6" t="inlineStr">
        <is>
          <t>+7 928 165-53-12</t>
        </is>
      </c>
      <c r="R6" s="5" t="n">
        <v>1</v>
      </c>
      <c r="S6" s="6" t="inlineStr">
        <is>
          <t>перезвоните
пожалуйста</t>
        </is>
      </c>
    </row>
    <row r="7">
      <c r="A7" s="5" t="n">
        <v>100006</v>
      </c>
      <c r="B7" s="6" t="inlineStr">
        <is>
          <t>Иванов Мария</t>
        </is>
      </c>
      <c r="C7" s="5" t="n">
        <v>22</v>
      </c>
      <c r="D7" s="6" t="inlineStr">
        <is>
          <t xml:space="preserve">М </t>
        </is>
      </c>
      <c r="E7" s="6" t="inlineStr">
        <is>
          <t>Екб</t>
        </is>
      </c>
      <c r="F7" s="7" t="inlineStr">
        <is>
          <t>11.03.2023</t>
        </is>
      </c>
      <c r="G7" s="7" t="n">
        <v>45060</v>
      </c>
      <c r="H7" s="5" t="n">
        <v>55</v>
      </c>
      <c r="I7" s="8" t="n">
        <v>2978.21366810374</v>
      </c>
      <c r="J7" s="8" t="n">
        <v>163801.7517457057</v>
      </c>
      <c r="K7" s="9" t="inlineStr">
        <is>
          <t>N/A</t>
        </is>
      </c>
      <c r="L7" s="5" t="n">
        <v>797</v>
      </c>
      <c r="M7" s="6" t="inlineStr">
        <is>
          <t>android</t>
        </is>
      </c>
      <c r="N7" s="6" t="inlineStr">
        <is>
          <t>organic</t>
        </is>
      </c>
      <c r="O7" s="5" t="n">
        <v>4</v>
      </c>
      <c r="P7" s="6" t="inlineStr">
        <is>
          <t>96@gmail.com</t>
        </is>
      </c>
      <c r="Q7" s="6" t="inlineStr">
        <is>
          <t>+7 913 354-34-34</t>
        </is>
      </c>
      <c r="R7" s="5" t="n">
        <v>1</v>
      </c>
      <c r="S7" s="6" t="inlineStr">
        <is>
          <t>"возврат"</t>
        </is>
      </c>
    </row>
    <row r="8">
      <c r="A8" s="5" t="n">
        <v>100007</v>
      </c>
      <c r="B8" s="6" t="inlineStr">
        <is>
          <t>Смирнов Анна</t>
        </is>
      </c>
      <c r="C8" s="5" t="n">
        <v>47</v>
      </c>
      <c r="D8" s="6" t="inlineStr">
        <is>
          <t>M</t>
        </is>
      </c>
      <c r="E8" s="6" t="inlineStr">
        <is>
          <t>СПб</t>
        </is>
      </c>
      <c r="F8" s="7" t="n">
        <v>45380</v>
      </c>
      <c r="G8" s="7" t="n">
        <v>45943</v>
      </c>
      <c r="H8" s="5" t="n">
        <v>6</v>
      </c>
      <c r="I8" s="8" t="n">
        <v>879.4124714366093</v>
      </c>
      <c r="J8" s="8" t="n">
        <v>5276.474828619655</v>
      </c>
      <c r="K8" s="9" t="n">
        <v>212286.3445683889</v>
      </c>
      <c r="L8" s="5" t="n">
        <v>395</v>
      </c>
      <c r="M8" s="6" t="inlineStr"/>
      <c r="N8" s="6" t="inlineStr">
        <is>
          <t>social</t>
        </is>
      </c>
      <c r="O8" s="5" t="n">
        <v>4</v>
      </c>
      <c r="P8" s="6" t="inlineStr">
        <is>
          <t>0@mail.ru</t>
        </is>
      </c>
      <c r="Q8" s="6" t="inlineStr">
        <is>
          <t>8 927 159-84-79</t>
        </is>
      </c>
      <c r="R8" s="5" t="n">
        <v>0</v>
      </c>
      <c r="S8" s="6" t="inlineStr">
        <is>
          <t>"возврат"</t>
        </is>
      </c>
    </row>
    <row r="9">
      <c r="A9" s="5" t="n">
        <v>100008</v>
      </c>
      <c r="B9" s="6" t="inlineStr">
        <is>
          <t>Морозов Иван</t>
        </is>
      </c>
      <c r="C9" s="5" t="n">
        <v>48</v>
      </c>
      <c r="D9" s="6" t="inlineStr"/>
      <c r="E9" s="6" t="inlineStr">
        <is>
          <t xml:space="preserve"> москва </t>
        </is>
      </c>
      <c r="F9" s="7" t="n">
        <v>45447</v>
      </c>
      <c r="G9" s="7" t="n">
        <v>45529</v>
      </c>
      <c r="H9" s="5" t="n">
        <v>54</v>
      </c>
      <c r="I9" s="8" t="n">
        <v>1893.687207355424</v>
      </c>
      <c r="J9" s="8" t="n">
        <v>102259.1091971929</v>
      </c>
      <c r="K9" s="9" t="n">
        <v>175298.8873289407</v>
      </c>
      <c r="L9" s="5" t="n">
        <v>540</v>
      </c>
      <c r="M9" s="6" t="inlineStr">
        <is>
          <t>WEB</t>
        </is>
      </c>
      <c r="N9" s="6" t="inlineStr">
        <is>
          <t>e-mail</t>
        </is>
      </c>
      <c r="O9" s="5" t="n">
        <v>7</v>
      </c>
      <c r="P9" s="6" t="inlineStr">
        <is>
          <t>1@EXAMPLE.COM</t>
        </is>
      </c>
      <c r="Q9" s="6" t="inlineStr">
        <is>
          <t>+7 979 676-22-19</t>
        </is>
      </c>
      <c r="R9" s="5" t="n">
        <v>1</v>
      </c>
      <c r="S9" s="6" t="inlineStr"/>
    </row>
    <row r="10">
      <c r="A10" s="5" t="n">
        <v>100009</v>
      </c>
      <c r="B10" s="6" t="inlineStr">
        <is>
          <t>Попов Анна</t>
        </is>
      </c>
      <c r="C10" s="5" t="inlineStr">
        <is>
          <t>22</t>
        </is>
      </c>
      <c r="D10" s="6" t="inlineStr">
        <is>
          <t>F</t>
        </is>
      </c>
      <c r="E10" s="6" t="inlineStr">
        <is>
          <t>Нижний Новгород</t>
        </is>
      </c>
      <c r="F10" s="7" t="n">
        <v>45218</v>
      </c>
      <c r="G10" s="7" t="inlineStr">
        <is>
          <t>03/28/24</t>
        </is>
      </c>
      <c r="H10" s="5" t="n">
        <v>28</v>
      </c>
      <c r="I10" s="8" t="n">
        <v>6753.087159798552</v>
      </c>
      <c r="J10" s="8" t="n">
        <v>189086.4404743595</v>
      </c>
      <c r="K10" s="9" t="n">
        <v>160685.8861169685</v>
      </c>
      <c r="L10" s="5" t="n">
        <v>841</v>
      </c>
      <c r="M10" s="6" t="inlineStr"/>
      <c r="N10" s="6" t="inlineStr">
        <is>
          <t>e-mail</t>
        </is>
      </c>
      <c r="O10" s="5" t="n">
        <v>1</v>
      </c>
      <c r="P10" s="6" t="inlineStr">
        <is>
          <t xml:space="preserve"> 2@example.com </t>
        </is>
      </c>
      <c r="Q10" s="6" t="inlineStr">
        <is>
          <t>8 954 949-45-15</t>
        </is>
      </c>
      <c r="R10" s="5" t="n">
        <v>1</v>
      </c>
      <c r="S10" s="6" t="inlineStr">
        <is>
          <t>ок</t>
        </is>
      </c>
    </row>
    <row r="11">
      <c r="A11" s="5" t="n">
        <v>100010</v>
      </c>
      <c r="B11" s="6" t="inlineStr">
        <is>
          <t>Смирнов Татьяна</t>
        </is>
      </c>
      <c r="C11" s="5" t="n">
        <v>28</v>
      </c>
      <c r="D11" s="6" t="inlineStr">
        <is>
          <t>M</t>
        </is>
      </c>
      <c r="E11" s="6" t="inlineStr">
        <is>
          <t>самара</t>
        </is>
      </c>
      <c r="F11" s="7" t="n">
        <v>45501</v>
      </c>
      <c r="G11" s="7" t="n">
        <v>45510</v>
      </c>
      <c r="H11" s="5" t="inlineStr">
        <is>
          <t>unknown</t>
        </is>
      </c>
      <c r="I11" s="8" t="n">
        <v>1064.328950553253</v>
      </c>
      <c r="J11" s="8" t="n">
        <v>7450.302653872771</v>
      </c>
      <c r="K11" s="9" t="n">
        <v>227903.5714587754</v>
      </c>
      <c r="L11" s="5" t="n">
        <v>336</v>
      </c>
      <c r="M11" s="6" t="inlineStr">
        <is>
          <t>ios</t>
        </is>
      </c>
      <c r="N11" s="6" t="n"/>
      <c r="O11" s="5" t="n">
        <v>6</v>
      </c>
      <c r="P11" s="6" t="inlineStr">
        <is>
          <t>3@mail.ru</t>
        </is>
      </c>
      <c r="Q11" s="6" t="inlineStr">
        <is>
          <t>+7 922 522-13-32</t>
        </is>
      </c>
      <c r="R11" s="5" t="n">
        <v>1</v>
      </c>
      <c r="S11" s="6" t="inlineStr">
        <is>
          <t xml:space="preserve">   много пробелов   </t>
        </is>
      </c>
    </row>
    <row r="12">
      <c r="A12" s="5" t="n">
        <v>100011</v>
      </c>
      <c r="B12" s="6" t="inlineStr">
        <is>
          <t>Кузнецов Сергей</t>
        </is>
      </c>
      <c r="C12" s="5" t="n">
        <v>35</v>
      </c>
      <c r="D12" s="6" t="inlineStr">
        <is>
          <t>м</t>
        </is>
      </c>
      <c r="E12" s="6" t="inlineStr">
        <is>
          <t>Санкт-Петербург</t>
        </is>
      </c>
      <c r="F12" s="7" t="n">
        <v>45318</v>
      </c>
      <c r="G12" s="7" t="n">
        <v>45357</v>
      </c>
      <c r="H12" s="5" t="n">
        <v>54</v>
      </c>
      <c r="I12" s="8" t="n">
        <v>4030.175158144928</v>
      </c>
      <c r="J12" s="8" t="n">
        <v>217629.4585398261</v>
      </c>
      <c r="K12" s="9" t="n">
        <v>231243.9372827839</v>
      </c>
      <c r="L12" s="5" t="n">
        <v>658</v>
      </c>
      <c r="M12" s="6" t="inlineStr">
        <is>
          <t>android</t>
        </is>
      </c>
      <c r="N12" s="6" t="n"/>
      <c r="O12" s="5" t="n">
        <v>5</v>
      </c>
      <c r="P12" s="6" t="inlineStr">
        <is>
          <t>4@mail.ru</t>
        </is>
      </c>
      <c r="Q12" s="6" t="inlineStr">
        <is>
          <t>+7 933 139-23-86</t>
        </is>
      </c>
      <c r="R12" s="5" t="n">
        <v>1</v>
      </c>
      <c r="S12" s="6" t="inlineStr"/>
    </row>
    <row r="13">
      <c r="A13" s="5" t="n">
        <v>100012</v>
      </c>
      <c r="B13" s="6" t="inlineStr">
        <is>
          <t>Соколов Дмитрий</t>
        </is>
      </c>
      <c r="C13" s="5" t="n">
        <v>56</v>
      </c>
      <c r="D13" s="6" t="inlineStr">
        <is>
          <t>F</t>
        </is>
      </c>
      <c r="E13" s="6" t="inlineStr">
        <is>
          <t>самара</t>
        </is>
      </c>
      <c r="F13" s="7" t="n">
        <v>45517</v>
      </c>
      <c r="G13" s="7" t="n">
        <v>45614</v>
      </c>
      <c r="H13" s="5" t="n">
        <v>16</v>
      </c>
      <c r="I13" s="8" t="n">
        <v>832.8990028492332</v>
      </c>
      <c r="J13" s="8" t="n">
        <v>13326.38404558773</v>
      </c>
      <c r="K13" s="9" t="n">
        <v>139581.6801703146</v>
      </c>
      <c r="L13" s="5" t="n">
        <v>501</v>
      </c>
      <c r="M13" s="6" t="inlineStr">
        <is>
          <t>tablet</t>
        </is>
      </c>
      <c r="N13" s="6" t="inlineStr">
        <is>
          <t>social</t>
        </is>
      </c>
      <c r="O13" s="5" t="n">
        <v>6</v>
      </c>
      <c r="P13" s="6" t="inlineStr">
        <is>
          <t>5@mail.ru</t>
        </is>
      </c>
      <c r="Q13" s="6" t="inlineStr">
        <is>
          <t>+7 938 515-80-10</t>
        </is>
      </c>
      <c r="R13" s="5" t="n">
        <v>1</v>
      </c>
      <c r="S13" s="6" t="inlineStr">
        <is>
          <t>не понравилось 😕</t>
        </is>
      </c>
    </row>
    <row r="14">
      <c r="A14" s="5" t="n">
        <v>100013</v>
      </c>
      <c r="B14" s="6" t="inlineStr">
        <is>
          <t>Морозов Максим</t>
        </is>
      </c>
      <c r="C14" s="5" t="n">
        <v>56</v>
      </c>
      <c r="D14" s="6" t="n"/>
      <c r="E14" s="6" t="inlineStr">
        <is>
          <t>Rostov-on-Don</t>
        </is>
      </c>
      <c r="F14" s="7" t="n">
        <v>45379</v>
      </c>
      <c r="G14" s="7" t="n">
        <v>45831</v>
      </c>
      <c r="H14" s="5" t="inlineStr"/>
      <c r="I14" s="8" t="n">
        <v>2102.760507418252</v>
      </c>
      <c r="J14" s="8" t="n">
        <v>90418.70181898483</v>
      </c>
      <c r="K14" s="9" t="n">
        <v>227271.5899404985</v>
      </c>
      <c r="L14" s="5" t="n"/>
      <c r="M14" s="6" t="inlineStr">
        <is>
          <t>tablet</t>
        </is>
      </c>
      <c r="N14" s="6" t="n"/>
      <c r="O14" s="5" t="n">
        <v>2</v>
      </c>
      <c r="P14" s="6" t="inlineStr">
        <is>
          <t>6@mail.ru</t>
        </is>
      </c>
      <c r="Q14" s="6" t="inlineStr">
        <is>
          <t>+79496066141</t>
        </is>
      </c>
      <c r="R14" s="5" t="n">
        <v>1</v>
      </c>
      <c r="S14" s="6" t="inlineStr">
        <is>
          <t>ок</t>
        </is>
      </c>
    </row>
    <row r="15">
      <c r="A15" s="5" t="n">
        <v>100014</v>
      </c>
      <c r="B15" s="6" t="inlineStr">
        <is>
          <t>Петров Максим</t>
        </is>
      </c>
      <c r="C15" s="5" t="n">
        <v>67</v>
      </c>
      <c r="D15" s="6" t="inlineStr">
        <is>
          <t xml:space="preserve">Ж </t>
        </is>
      </c>
      <c r="E15" s="6" t="inlineStr">
        <is>
          <t xml:space="preserve">Екатеринбург </t>
        </is>
      </c>
      <c r="F15" s="7" t="n">
        <v>45107</v>
      </c>
      <c r="G15" s="7" t="n">
        <v>45930</v>
      </c>
      <c r="H15" s="5" t="n">
        <v>44</v>
      </c>
      <c r="I15" s="8" t="n">
        <v>4384.683128328056</v>
      </c>
      <c r="J15" s="8" t="n">
        <v>192926.0576464345</v>
      </c>
      <c r="K15" s="9" t="inlineStr">
        <is>
          <t>77315.60</t>
        </is>
      </c>
      <c r="L15" s="5" t="n">
        <v>424</v>
      </c>
      <c r="M15" s="6" t="inlineStr">
        <is>
          <t>таблет</t>
        </is>
      </c>
      <c r="N15" s="6" t="inlineStr">
        <is>
          <t>adwords</t>
        </is>
      </c>
      <c r="O15" s="5" t="n">
        <v>8</v>
      </c>
      <c r="P15" s="6" t="inlineStr">
        <is>
          <t>7@gmail.com</t>
        </is>
      </c>
      <c r="Q15" s="6" t="inlineStr">
        <is>
          <t>не указан</t>
        </is>
      </c>
      <c r="R15" s="5" t="n">
        <v>0</v>
      </c>
      <c r="S15" s="6" t="inlineStr">
        <is>
          <t>перезвоните
пожалуйста</t>
        </is>
      </c>
    </row>
    <row r="16">
      <c r="A16" s="5" t="n">
        <v>100015</v>
      </c>
      <c r="B16" s="6" t="inlineStr">
        <is>
          <t>Кузнецов Ольга</t>
        </is>
      </c>
      <c r="C16" s="5" t="n">
        <v>35</v>
      </c>
      <c r="D16" s="6" t="inlineStr">
        <is>
          <t>female</t>
        </is>
      </c>
      <c r="E16" s="6" t="inlineStr">
        <is>
          <t>нижний новгород</t>
        </is>
      </c>
      <c r="F16" s="7" t="n">
        <v>45480</v>
      </c>
      <c r="G16" s="7" t="n">
        <v>45562</v>
      </c>
      <c r="H16" s="5" t="n">
        <v>8</v>
      </c>
      <c r="I16" s="8" t="n"/>
      <c r="J16" s="8" t="n">
        <v>13049.8394807852</v>
      </c>
      <c r="K16" s="9" t="n">
        <v>55145.21131274404</v>
      </c>
      <c r="L16" s="5" t="n">
        <v>519</v>
      </c>
      <c r="M16" s="6" t="inlineStr">
        <is>
          <t>web</t>
        </is>
      </c>
      <c r="N16" s="6" t="inlineStr">
        <is>
          <t>adwords</t>
        </is>
      </c>
      <c r="O16" s="5" t="n">
        <v>2</v>
      </c>
      <c r="P16" s="6" t="inlineStr">
        <is>
          <t>8@yandex.ru</t>
        </is>
      </c>
      <c r="Q16" s="6" t="inlineStr">
        <is>
          <t>+7 994 659-87-38</t>
        </is>
      </c>
      <c r="R16" s="5" t="n">
        <v>1</v>
      </c>
      <c r="S16" s="6" t="inlineStr">
        <is>
          <t>не понравилось 😕</t>
        </is>
      </c>
    </row>
    <row r="17">
      <c r="A17" s="5" t="n">
        <v>100016</v>
      </c>
      <c r="B17" s="6" t="inlineStr">
        <is>
          <t>Иванов Елена</t>
        </is>
      </c>
      <c r="C17" s="5" t="inlineStr">
        <is>
          <t>42</t>
        </is>
      </c>
      <c r="D17" s="6" t="inlineStr">
        <is>
          <t xml:space="preserve">Ж </t>
        </is>
      </c>
      <c r="E17" s="6" t="inlineStr">
        <is>
          <t>Samara</t>
        </is>
      </c>
      <c r="F17" s="7" t="inlineStr"/>
      <c r="G17" s="7" t="n">
        <v>45752</v>
      </c>
      <c r="H17" s="5" t="n">
        <v>53</v>
      </c>
      <c r="I17" s="8" t="n">
        <v>4005.426119242326</v>
      </c>
      <c r="J17" s="8" t="n">
        <v>212287.5843198433</v>
      </c>
      <c r="K17" s="9" t="n">
        <v>163119.1010240349</v>
      </c>
      <c r="L17" s="5" t="n">
        <v>327</v>
      </c>
      <c r="M17" s="6" t="inlineStr">
        <is>
          <t>tablet</t>
        </is>
      </c>
      <c r="N17" s="6" t="inlineStr">
        <is>
          <t>adwords</t>
        </is>
      </c>
      <c r="O17" s="5" t="n">
        <v>7</v>
      </c>
      <c r="P17" s="6" t="inlineStr">
        <is>
          <t>9@YANDEX.RU</t>
        </is>
      </c>
      <c r="Q17" s="6" t="inlineStr">
        <is>
          <t>+7 969 153-54-38</t>
        </is>
      </c>
      <c r="R17" s="5" t="n">
        <v>1</v>
      </c>
      <c r="S17" s="6" t="inlineStr">
        <is>
          <t>ок</t>
        </is>
      </c>
    </row>
    <row r="18">
      <c r="A18" s="5" t="n">
        <v>100017</v>
      </c>
      <c r="B18" s="6" t="inlineStr">
        <is>
          <t>Иванов Татьяна</t>
        </is>
      </c>
      <c r="C18" s="5" t="n">
        <v>66</v>
      </c>
      <c r="D18" s="6" t="inlineStr"/>
      <c r="E18" s="6" t="inlineStr">
        <is>
          <t>Екатеринбург</t>
        </is>
      </c>
      <c r="F18" s="7" t="n">
        <v>45131</v>
      </c>
      <c r="G18" s="7" t="inlineStr">
        <is>
          <t>11/29/25</t>
        </is>
      </c>
      <c r="H18" s="5" t="n">
        <v>1</v>
      </c>
      <c r="I18" s="8" t="n">
        <v>5160.017424396184</v>
      </c>
      <c r="J18" s="8" t="n">
        <v>5160.017424396184</v>
      </c>
      <c r="K18" s="9" t="n">
        <v>128919.0440176095</v>
      </c>
      <c r="L18" s="5" t="n">
        <v>417</v>
      </c>
      <c r="M18" s="6" t="inlineStr">
        <is>
          <t>tablet</t>
        </is>
      </c>
      <c r="N18" s="6" t="inlineStr">
        <is>
          <t xml:space="preserve">referral </t>
        </is>
      </c>
      <c r="O18" s="5" t="n">
        <v>10</v>
      </c>
      <c r="P18" s="6" t="inlineStr">
        <is>
          <t>10@MAIL.RU</t>
        </is>
      </c>
      <c r="Q18" s="6" t="inlineStr">
        <is>
          <t>+79889509041</t>
        </is>
      </c>
      <c r="R18" s="5" t="n">
        <v>0</v>
      </c>
      <c r="S18" s="6" t="inlineStr">
        <is>
          <t>Проблемы с доставкой</t>
        </is>
      </c>
    </row>
    <row r="19">
      <c r="A19" s="5" t="n">
        <v>100018</v>
      </c>
      <c r="B19" s="6" t="inlineStr">
        <is>
          <t>Морозов Татьяна</t>
        </is>
      </c>
      <c r="C19" s="5" t="n">
        <v>69</v>
      </c>
      <c r="D19" s="6" t="inlineStr">
        <is>
          <t xml:space="preserve">Ж </t>
        </is>
      </c>
      <c r="E19" s="6" t="inlineStr">
        <is>
          <t xml:space="preserve">Москва  </t>
        </is>
      </c>
      <c r="F19" s="7" t="inlineStr">
        <is>
          <t>12/22/23</t>
        </is>
      </c>
      <c r="G19" s="7" t="inlineStr">
        <is>
          <t>06/19/25</t>
        </is>
      </c>
      <c r="H19" s="5" t="n">
        <v>27</v>
      </c>
      <c r="I19" s="8" t="n">
        <v>5461.410055155169</v>
      </c>
      <c r="J19" s="8" t="n">
        <v>147458.0714891896</v>
      </c>
      <c r="K19" s="9" t="n">
        <v>168934.9484330652</v>
      </c>
      <c r="L19" s="5" t="n">
        <v>312</v>
      </c>
      <c r="M19" s="6" t="inlineStr">
        <is>
          <t>таблет</t>
        </is>
      </c>
      <c r="N19" s="6" t="inlineStr">
        <is>
          <t xml:space="preserve">referral </t>
        </is>
      </c>
      <c r="O19" s="5" t="n">
        <v>7</v>
      </c>
      <c r="P19" s="6" t="inlineStr">
        <is>
          <t>11@gmail.com</t>
        </is>
      </c>
      <c r="Q19" s="6" t="inlineStr">
        <is>
          <t>+7 931 950-21-45</t>
        </is>
      </c>
      <c r="R19" s="5" t="n">
        <v>1</v>
      </c>
      <c r="S19" s="6" t="inlineStr">
        <is>
          <t xml:space="preserve">   много пробелов   </t>
        </is>
      </c>
    </row>
    <row r="20">
      <c r="A20" s="5" t="n">
        <v>100019</v>
      </c>
      <c r="B20" s="6" t="inlineStr">
        <is>
          <t>морозов елена</t>
        </is>
      </c>
      <c r="C20" s="5" t="n">
        <v>57</v>
      </c>
      <c r="D20" s="6" t="inlineStr">
        <is>
          <t>F</t>
        </is>
      </c>
      <c r="E20" s="6" t="inlineStr">
        <is>
          <t>Н. Новгород</t>
        </is>
      </c>
      <c r="F20" s="7" t="n">
        <v>44956</v>
      </c>
      <c r="G20" s="7" t="n">
        <v>45968</v>
      </c>
      <c r="H20" s="5" t="n">
        <v>54</v>
      </c>
      <c r="I20" s="8" t="n">
        <v>2937.606259165696</v>
      </c>
      <c r="J20" s="8" t="n">
        <v>158630.7379949476</v>
      </c>
      <c r="K20" s="9" t="n">
        <v>101609.7422205019</v>
      </c>
      <c r="L20" s="5" t="n">
        <v>564</v>
      </c>
      <c r="M20" s="6" t="inlineStr">
        <is>
          <t>android</t>
        </is>
      </c>
      <c r="N20" s="6" t="inlineStr">
        <is>
          <t>adwords</t>
        </is>
      </c>
      <c r="O20" s="5" t="n">
        <v>6</v>
      </c>
      <c r="P20" s="6" t="inlineStr">
        <is>
          <t>12@mail.ru</t>
        </is>
      </c>
      <c r="Q20" s="6" t="inlineStr">
        <is>
          <t>+7 974 477-70-80</t>
        </is>
      </c>
      <c r="R20" s="5" t="n">
        <v>0</v>
      </c>
      <c r="S20" s="6" t="inlineStr">
        <is>
          <t>перезвоните
пожалуйста</t>
        </is>
      </c>
    </row>
    <row r="21">
      <c r="A21" s="5" t="n">
        <v>100020</v>
      </c>
      <c r="B21" s="6" t="inlineStr">
        <is>
          <t>Новиков Ирина</t>
        </is>
      </c>
      <c r="C21" s="5" t="n">
        <v>39</v>
      </c>
      <c r="D21" s="6" t="inlineStr">
        <is>
          <t>unknown</t>
        </is>
      </c>
      <c r="E21" s="6" t="inlineStr">
        <is>
          <t xml:space="preserve">Ростов-на-Дону </t>
        </is>
      </c>
      <c r="F21" s="7" t="n">
        <v>45204</v>
      </c>
      <c r="G21" s="7" t="inlineStr">
        <is>
          <t>2024-08-13</t>
        </is>
      </c>
      <c r="H21" s="5" t="n">
        <v>16</v>
      </c>
      <c r="I21" s="8" t="n">
        <v>2229.035309738808</v>
      </c>
      <c r="J21" s="8" t="inlineStr">
        <is>
          <t>35664,56</t>
        </is>
      </c>
      <c r="K21" s="9" t="n"/>
      <c r="L21" s="5" t="n">
        <v>848</v>
      </c>
      <c r="M21" s="6" t="inlineStr">
        <is>
          <t>WEB</t>
        </is>
      </c>
      <c r="N21" s="6" t="inlineStr">
        <is>
          <t>organic</t>
        </is>
      </c>
      <c r="O21" s="5" t="n">
        <v>3</v>
      </c>
      <c r="P21" s="6" t="inlineStr">
        <is>
          <t>13@gmail.com</t>
        </is>
      </c>
      <c r="Q21" s="6" t="inlineStr">
        <is>
          <t>+7 916 753-72-23</t>
        </is>
      </c>
      <c r="R21" s="5" t="n">
        <v>1</v>
      </c>
      <c r="S21" s="6" t="inlineStr">
        <is>
          <t>"возврат"</t>
        </is>
      </c>
    </row>
    <row r="22">
      <c r="A22" s="5" t="n">
        <v>100021</v>
      </c>
      <c r="B22" s="6" t="inlineStr">
        <is>
          <t>Лебедев Елена</t>
        </is>
      </c>
      <c r="C22" s="5" t="n">
        <v>46</v>
      </c>
      <c r="D22" s="6" t="inlineStr">
        <is>
          <t>м</t>
        </is>
      </c>
      <c r="E22" s="6" t="inlineStr">
        <is>
          <t>Казань</t>
        </is>
      </c>
      <c r="F22" s="7" t="n">
        <v>44979</v>
      </c>
      <c r="G22" s="7" t="inlineStr">
        <is>
          <t>2024-07-23</t>
        </is>
      </c>
      <c r="H22" s="5" t="n">
        <v>60</v>
      </c>
      <c r="I22" s="8" t="n">
        <v>6962.922234706349</v>
      </c>
      <c r="J22" s="8" t="n">
        <v>417775.3340823809</v>
      </c>
      <c r="K22" s="9" t="n">
        <v>35028.99007620447</v>
      </c>
      <c r="L22" s="5" t="n">
        <v>803</v>
      </c>
      <c r="M22" s="6" t="inlineStr">
        <is>
          <t>таблет</t>
        </is>
      </c>
      <c r="N22" s="6" t="n"/>
      <c r="O22" s="5" t="n">
        <v>2</v>
      </c>
      <c r="P22" s="6" t="inlineStr">
        <is>
          <t>14@yandex.ru</t>
        </is>
      </c>
      <c r="Q22" s="6" t="inlineStr">
        <is>
          <t>+7 979 161-88-22</t>
        </is>
      </c>
      <c r="R22" s="5" t="n">
        <v>1</v>
      </c>
      <c r="S22" s="6" t="inlineStr">
        <is>
          <t>—</t>
        </is>
      </c>
    </row>
    <row r="23">
      <c r="A23" s="5" t="n">
        <v>100022</v>
      </c>
      <c r="B23" s="6" t="inlineStr">
        <is>
          <t>Смирнов Мария</t>
        </is>
      </c>
      <c r="C23" s="5" t="n">
        <v>60</v>
      </c>
      <c r="D23" s="6" t="inlineStr">
        <is>
          <t xml:space="preserve">Ж </t>
        </is>
      </c>
      <c r="E23" s="6" t="inlineStr">
        <is>
          <t>Казань</t>
        </is>
      </c>
      <c r="F23" s="7" t="n">
        <v>45172</v>
      </c>
      <c r="G23" s="7" t="n">
        <v>45349</v>
      </c>
      <c r="H23" s="5" t="n">
        <v>35</v>
      </c>
      <c r="I23" s="8" t="n">
        <v>1062.98651675876</v>
      </c>
      <c r="J23" s="8" t="n">
        <v>1785817.348154716</v>
      </c>
      <c r="K23" s="9" t="n">
        <v>178555.3612304969</v>
      </c>
      <c r="L23" s="5" t="n">
        <v>781</v>
      </c>
      <c r="M23" s="6" t="inlineStr"/>
      <c r="N23" s="6" t="inlineStr">
        <is>
          <t>ads</t>
        </is>
      </c>
      <c r="O23" s="5" t="n">
        <v>5</v>
      </c>
      <c r="P23" s="6" t="inlineStr">
        <is>
          <t>15@gmail.com</t>
        </is>
      </c>
      <c r="Q23" s="6" t="inlineStr">
        <is>
          <t>+7 909 161-31-49</t>
        </is>
      </c>
      <c r="R23" s="5" t="n">
        <v>1</v>
      </c>
      <c r="S23" s="6" t="inlineStr">
        <is>
          <t>Проблемы с доставкой</t>
        </is>
      </c>
    </row>
    <row r="24">
      <c r="A24" s="5" t="n">
        <v>100023</v>
      </c>
      <c r="B24" s="6" t="inlineStr">
        <is>
          <t>лебедев ольга</t>
        </is>
      </c>
      <c r="C24" s="5" t="n">
        <v>25</v>
      </c>
      <c r="D24" s="6" t="n"/>
      <c r="E24" s="6" t="inlineStr">
        <is>
          <t xml:space="preserve">Новосибирск  </t>
        </is>
      </c>
      <c r="F24" s="7" t="n">
        <v>45643</v>
      </c>
      <c r="G24" s="7" t="inlineStr"/>
      <c r="H24" s="5" t="n">
        <v>60</v>
      </c>
      <c r="I24" s="8" t="n">
        <v>2541.846448581973</v>
      </c>
      <c r="J24" s="8" t="n">
        <v>152510.7869149184</v>
      </c>
      <c r="K24" s="9" t="n">
        <v>120684.5386214675</v>
      </c>
      <c r="L24" s="5" t="n">
        <v>340</v>
      </c>
      <c r="M24" s="6" t="inlineStr"/>
      <c r="N24" s="6" t="inlineStr">
        <is>
          <t>social</t>
        </is>
      </c>
      <c r="O24" s="5" t="n">
        <v>7</v>
      </c>
      <c r="P24" s="6" t="inlineStr">
        <is>
          <t>16@gmail.com</t>
        </is>
      </c>
      <c r="Q24" s="6" t="inlineStr">
        <is>
          <t>+7 974 546-91-72</t>
        </is>
      </c>
      <c r="R24" s="5" t="n">
        <v>1</v>
      </c>
      <c r="S24" s="6" t="inlineStr">
        <is>
          <t>Проблемы с доставкой</t>
        </is>
      </c>
    </row>
    <row r="25">
      <c r="A25" s="5" t="n">
        <v>100024</v>
      </c>
      <c r="B25" s="6" t="inlineStr">
        <is>
          <t>Попов Сергей</t>
        </is>
      </c>
      <c r="C25" s="5" t="n">
        <v>38</v>
      </c>
      <c r="D25" s="6" t="inlineStr">
        <is>
          <t xml:space="preserve">М </t>
        </is>
      </c>
      <c r="E25" s="6" t="inlineStr">
        <is>
          <t xml:space="preserve">Казань </t>
        </is>
      </c>
      <c r="F25" s="7" t="n">
        <v>45264</v>
      </c>
      <c r="G25" s="7" t="inlineStr"/>
      <c r="H25" s="5" t="n">
        <v>44</v>
      </c>
      <c r="I25" s="8" t="n">
        <v>4216.017657232533</v>
      </c>
      <c r="J25" s="8" t="inlineStr">
        <is>
          <t>N/A</t>
        </is>
      </c>
      <c r="K25" s="9" t="n">
        <v>112104.018607141</v>
      </c>
      <c r="L25" s="5" t="n">
        <v>337</v>
      </c>
      <c r="M25" s="6" t="inlineStr">
        <is>
          <t>таблет</t>
        </is>
      </c>
      <c r="N25" s="6" t="inlineStr">
        <is>
          <t>social</t>
        </is>
      </c>
      <c r="O25" s="5" t="n">
        <v>8</v>
      </c>
      <c r="P25" s="6" t="inlineStr">
        <is>
          <t>17@example.com</t>
        </is>
      </c>
      <c r="Q25" s="6" t="inlineStr">
        <is>
          <t>+7 970 234-46-66</t>
        </is>
      </c>
      <c r="R25" s="5" t="n">
        <v>1</v>
      </c>
      <c r="S25" s="6" t="inlineStr">
        <is>
          <t>Проблемы с доставкой</t>
        </is>
      </c>
    </row>
    <row r="26">
      <c r="A26" s="5" t="n">
        <v>100025</v>
      </c>
      <c r="B26" s="6" t="inlineStr">
        <is>
          <t>Морозов Иван</t>
        </is>
      </c>
      <c r="C26" s="5" t="n">
        <v>69</v>
      </c>
      <c r="D26" s="6" t="inlineStr">
        <is>
          <t>м</t>
        </is>
      </c>
      <c r="E26" s="6" t="inlineStr">
        <is>
          <t>КАЗАНЬ</t>
        </is>
      </c>
      <c r="F26" s="7" t="n">
        <v>45245</v>
      </c>
      <c r="G26" s="7" t="n">
        <v>45809</v>
      </c>
      <c r="H26" s="5" t="n">
        <v>0</v>
      </c>
      <c r="I26" s="8" t="n">
        <v>0</v>
      </c>
      <c r="J26" s="8" t="n">
        <v>0</v>
      </c>
      <c r="K26" s="9" t="n">
        <v>41438.11629475019</v>
      </c>
      <c r="L26" s="5" t="n">
        <v>416</v>
      </c>
      <c r="M26" s="6" t="inlineStr">
        <is>
          <t>ios</t>
        </is>
      </c>
      <c r="N26" s="6" t="inlineStr"/>
      <c r="O26" s="5" t="n"/>
      <c r="P26" s="6" t="inlineStr">
        <is>
          <t>18@yandex.ru</t>
        </is>
      </c>
      <c r="Q26" s="6" t="inlineStr">
        <is>
          <t>+7 964 373-10-46</t>
        </is>
      </c>
      <c r="R26" s="5" t="n">
        <v>1</v>
      </c>
      <c r="S26" s="6" t="inlineStr">
        <is>
          <t>"возврат"</t>
        </is>
      </c>
    </row>
    <row r="27">
      <c r="A27" s="5" t="n">
        <v>100026</v>
      </c>
      <c r="B27" s="6" t="inlineStr">
        <is>
          <t>Лебедев Алексей</t>
        </is>
      </c>
      <c r="C27" s="5" t="n">
        <v>27</v>
      </c>
      <c r="D27" s="6" t="inlineStr">
        <is>
          <t>ж</t>
        </is>
      </c>
      <c r="E27" s="6" t="inlineStr">
        <is>
          <t>ростов-на-дону</t>
        </is>
      </c>
      <c r="F27" s="7" t="n">
        <v>45280</v>
      </c>
      <c r="G27" s="7" t="n">
        <v>45620</v>
      </c>
      <c r="H27" s="5" t="n">
        <v>35</v>
      </c>
      <c r="I27" s="8" t="n">
        <v>6221.545082149844</v>
      </c>
      <c r="J27" s="8" t="n">
        <v>217754.0778752445</v>
      </c>
      <c r="K27" s="9" t="n">
        <v>234556.01881451</v>
      </c>
      <c r="L27" s="5" t="n">
        <v>493</v>
      </c>
      <c r="M27" s="6" t="inlineStr">
        <is>
          <t>Android</t>
        </is>
      </c>
      <c r="N27" s="6" t="inlineStr">
        <is>
          <t>орг</t>
        </is>
      </c>
      <c r="O27" s="5" t="n">
        <v>4</v>
      </c>
      <c r="P27" s="6" t="inlineStr">
        <is>
          <t>19@gmail.com</t>
        </is>
      </c>
      <c r="Q27" s="6" t="inlineStr">
        <is>
          <t>8 956 202-77-68</t>
        </is>
      </c>
      <c r="R27" s="5" t="n">
        <v>1</v>
      </c>
      <c r="S27" s="6" t="inlineStr">
        <is>
          <t>Очень доволен</t>
        </is>
      </c>
    </row>
    <row r="28">
      <c r="A28" s="5" t="n">
        <v>100027</v>
      </c>
      <c r="B28" s="6" t="inlineStr">
        <is>
          <t>Сидоров Татьяна</t>
        </is>
      </c>
      <c r="C28" s="5" t="inlineStr">
        <is>
          <t>N/A</t>
        </is>
      </c>
      <c r="D28" s="6" t="n"/>
      <c r="E28" s="6" t="inlineStr">
        <is>
          <t>Novosibirsk</t>
        </is>
      </c>
      <c r="F28" s="7" t="n">
        <v>45273</v>
      </c>
      <c r="G28" s="7" t="n">
        <v>45911</v>
      </c>
      <c r="H28" s="5" t="n">
        <v>44</v>
      </c>
      <c r="I28" s="8" t="inlineStr">
        <is>
          <t>3 481,12</t>
        </is>
      </c>
      <c r="J28" s="8" t="n">
        <v>153169.4968823052</v>
      </c>
      <c r="K28" s="9" t="n">
        <v>95570.08546619493</v>
      </c>
      <c r="L28" s="5" t="n">
        <v>846</v>
      </c>
      <c r="M28" s="6" t="inlineStr">
        <is>
          <t>WEB</t>
        </is>
      </c>
      <c r="N28" s="6" t="n"/>
      <c r="O28" s="5" t="inlineStr"/>
      <c r="P28" s="6" t="inlineStr">
        <is>
          <t>20@gmail.com</t>
        </is>
      </c>
      <c r="Q28" s="6" t="inlineStr">
        <is>
          <t>+79374675765</t>
        </is>
      </c>
      <c r="R28" s="5" t="n">
        <v>0</v>
      </c>
      <c r="S28" s="6" t="inlineStr">
        <is>
          <t>перезвоните
пожалуйста</t>
        </is>
      </c>
    </row>
    <row r="29">
      <c r="A29" s="5" t="n">
        <v>100028</v>
      </c>
      <c r="B29" s="6" t="inlineStr">
        <is>
          <t>Сидоров Алексей</t>
        </is>
      </c>
      <c r="C29" s="5" t="inlineStr"/>
      <c r="D29" s="6" t="inlineStr">
        <is>
          <t xml:space="preserve">Ж </t>
        </is>
      </c>
      <c r="E29" s="6" t="inlineStr">
        <is>
          <t>С-Пб</t>
        </is>
      </c>
      <c r="F29" s="7" t="n">
        <v>45551</v>
      </c>
      <c r="G29" s="7" t="inlineStr">
        <is>
          <t>12/05/25</t>
        </is>
      </c>
      <c r="H29" s="5" t="n">
        <v>24</v>
      </c>
      <c r="I29" s="8" t="n">
        <v>5147.827764030615</v>
      </c>
      <c r="J29" s="8" t="n">
        <v>123547.8663367348</v>
      </c>
      <c r="K29" s="9" t="n">
        <v>229950.6736854176</v>
      </c>
      <c r="L29" s="5" t="n">
        <v>446</v>
      </c>
      <c r="M29" s="6" t="inlineStr">
        <is>
          <t>WEB</t>
        </is>
      </c>
      <c r="N29" s="6" t="inlineStr">
        <is>
          <t>e-mail</t>
        </is>
      </c>
      <c r="O29" s="5" t="n">
        <v>4</v>
      </c>
      <c r="P29" s="6" t="inlineStr">
        <is>
          <t>21@mail.ru</t>
        </is>
      </c>
      <c r="Q29" s="6" t="inlineStr">
        <is>
          <t>+7 961 209-40-58</t>
        </is>
      </c>
      <c r="R29" s="5" t="n">
        <v>0</v>
      </c>
      <c r="S29" s="6" t="inlineStr">
        <is>
          <t>"возврат"</t>
        </is>
      </c>
    </row>
    <row r="30">
      <c r="A30" s="5" t="n">
        <v>100029</v>
      </c>
      <c r="B30" s="6" t="inlineStr">
        <is>
          <t>Смирнов Ирина</t>
        </is>
      </c>
      <c r="C30" s="5" t="n">
        <v>19</v>
      </c>
      <c r="D30" s="6" t="n"/>
      <c r="E30" s="6" t="inlineStr">
        <is>
          <t>Нск</t>
        </is>
      </c>
      <c r="F30" s="7" t="n">
        <v>44935</v>
      </c>
      <c r="G30" s="7" t="n">
        <v>45035</v>
      </c>
      <c r="H30" s="5" t="n">
        <v>58</v>
      </c>
      <c r="I30" s="8" t="n">
        <v>5048.048698073559</v>
      </c>
      <c r="J30" s="8" t="n">
        <v>292786.8244882664</v>
      </c>
      <c r="K30" s="9" t="n">
        <v>227955.7169055568</v>
      </c>
      <c r="L30" s="5" t="n">
        <v>593</v>
      </c>
      <c r="M30" s="6" t="inlineStr">
        <is>
          <t>android</t>
        </is>
      </c>
      <c r="N30" s="6" t="n"/>
      <c r="O30" s="5" t="n">
        <v>4</v>
      </c>
      <c r="P30" s="6" t="inlineStr"/>
      <c r="Q30" s="6" t="inlineStr">
        <is>
          <t>+7 916 905-79-56</t>
        </is>
      </c>
      <c r="R30" s="5" t="n">
        <v>1</v>
      </c>
      <c r="S30" s="6" t="inlineStr">
        <is>
          <t>Очень доволен</t>
        </is>
      </c>
    </row>
    <row r="31">
      <c r="A31" s="5" t="n">
        <v>100030</v>
      </c>
      <c r="B31" s="6" t="inlineStr">
        <is>
          <t>Смирнов Анна</t>
        </is>
      </c>
      <c r="C31" s="5" t="inlineStr"/>
      <c r="D31" s="6" t="inlineStr">
        <is>
          <t>unknown</t>
        </is>
      </c>
      <c r="E31" s="6" t="inlineStr">
        <is>
          <t>Новосибирск</t>
        </is>
      </c>
      <c r="F31" s="7" t="n">
        <v>45691</v>
      </c>
      <c r="G31" s="7" t="n">
        <v>45864</v>
      </c>
      <c r="H31" s="5" t="n">
        <v>51</v>
      </c>
      <c r="I31" s="8" t="n">
        <v>1363.772805873195</v>
      </c>
      <c r="J31" s="8" t="n">
        <v>69552.41309953298</v>
      </c>
      <c r="K31" s="9" t="n">
        <v>52374.11345135301</v>
      </c>
      <c r="L31" s="5" t="inlineStr">
        <is>
          <t>unknown</t>
        </is>
      </c>
      <c r="M31" s="6" t="inlineStr">
        <is>
          <t>iOS</t>
        </is>
      </c>
      <c r="N31" s="6" t="inlineStr">
        <is>
          <t>e-mail</t>
        </is>
      </c>
      <c r="O31" s="5" t="inlineStr"/>
      <c r="P31" s="6" t="inlineStr">
        <is>
          <t>23@gmail.com</t>
        </is>
      </c>
      <c r="Q31" s="6" t="inlineStr">
        <is>
          <t>+7 928 763-18-91</t>
        </is>
      </c>
      <c r="R31" s="5" t="n">
        <v>1</v>
      </c>
      <c r="S31" s="6" t="inlineStr">
        <is>
          <t>ок</t>
        </is>
      </c>
    </row>
    <row r="32">
      <c r="A32" s="5" t="n">
        <v>100031</v>
      </c>
      <c r="B32" s="6" t="inlineStr">
        <is>
          <t>Соколов Ольга</t>
        </is>
      </c>
      <c r="C32" s="5" t="n">
        <v>25</v>
      </c>
      <c r="D32" s="6" t="inlineStr">
        <is>
          <t xml:space="preserve">Ж </t>
        </is>
      </c>
      <c r="E32" s="6" t="inlineStr">
        <is>
          <t xml:space="preserve"> москва </t>
        </is>
      </c>
      <c r="F32" s="7" t="n">
        <v>44965</v>
      </c>
      <c r="G32" s="7" t="n">
        <v>45588</v>
      </c>
      <c r="H32" s="5" t="inlineStr"/>
      <c r="I32" s="8" t="n">
        <v>1370.903605438321</v>
      </c>
      <c r="J32" s="8" t="n">
        <v>42498.01176858797</v>
      </c>
      <c r="K32" s="9" t="n">
        <v>143635.7193529809</v>
      </c>
      <c r="L32" s="5" t="n">
        <v>697</v>
      </c>
      <c r="M32" s="6" t="inlineStr">
        <is>
          <t>android</t>
        </is>
      </c>
      <c r="N32" s="6" t="inlineStr">
        <is>
          <t>social</t>
        </is>
      </c>
      <c r="O32" s="5" t="n">
        <v>8</v>
      </c>
      <c r="P32" s="6" t="inlineStr">
        <is>
          <t>24@GMAIL.COM</t>
        </is>
      </c>
      <c r="Q32" s="6" t="inlineStr">
        <is>
          <t>8 935 294-25-68</t>
        </is>
      </c>
      <c r="R32" s="5" t="n">
        <v>1</v>
      </c>
      <c r="S32" s="6" t="inlineStr">
        <is>
          <t>—</t>
        </is>
      </c>
    </row>
    <row r="33">
      <c r="A33" s="5" t="n">
        <v>100032</v>
      </c>
      <c r="B33" s="6" t="inlineStr">
        <is>
          <t>Морозов Татьяна</t>
        </is>
      </c>
      <c r="C33" s="5" t="n">
        <v>19</v>
      </c>
      <c r="D33" s="6" t="inlineStr"/>
      <c r="E33" s="6" t="inlineStr">
        <is>
          <t>Нижний Новгород</t>
        </is>
      </c>
      <c r="F33" s="7" t="n">
        <v>45176</v>
      </c>
      <c r="G33" s="7" t="n">
        <v>45304</v>
      </c>
      <c r="H33" s="5" t="n">
        <v>50</v>
      </c>
      <c r="I33" s="8" t="n">
        <v>4734.334819309725</v>
      </c>
      <c r="J33" s="8" t="n">
        <v>236716.7409654863</v>
      </c>
      <c r="K33" s="9" t="inlineStr">
        <is>
          <t>195 986,20</t>
        </is>
      </c>
      <c r="L33" s="5" t="n">
        <v>512</v>
      </c>
      <c r="M33" s="6" t="inlineStr">
        <is>
          <t>ios</t>
        </is>
      </c>
      <c r="N33" s="6" t="inlineStr">
        <is>
          <t>organic</t>
        </is>
      </c>
      <c r="O33" s="5" t="n">
        <v>10</v>
      </c>
      <c r="P33" s="6" t="inlineStr">
        <is>
          <t>25@mail.ru</t>
        </is>
      </c>
      <c r="Q33" s="6" t="inlineStr">
        <is>
          <t>+79022784316</t>
        </is>
      </c>
      <c r="R33" s="5" t="n">
        <v>1</v>
      </c>
      <c r="S33" s="6" t="inlineStr">
        <is>
          <t>не понравилось 😕</t>
        </is>
      </c>
    </row>
    <row r="34">
      <c r="A34" s="5" t="n">
        <v>100033</v>
      </c>
      <c r="B34" s="6" t="inlineStr">
        <is>
          <t>Петров Пётр</t>
        </is>
      </c>
      <c r="C34" s="5" t="n">
        <v>48</v>
      </c>
      <c r="D34" s="6" t="inlineStr">
        <is>
          <t xml:space="preserve">М </t>
        </is>
      </c>
      <c r="E34" s="6" t="inlineStr">
        <is>
          <t>Нижний Новгород</t>
        </is>
      </c>
      <c r="F34" s="7" t="n">
        <v>45452</v>
      </c>
      <c r="G34" s="7" t="n">
        <v>45563</v>
      </c>
      <c r="H34" s="5" t="n"/>
      <c r="I34" s="8" t="inlineStr">
        <is>
          <t>4 278,79</t>
        </is>
      </c>
      <c r="J34" s="8" t="n">
        <v>119806.1248550225</v>
      </c>
      <c r="K34" s="9" t="inlineStr">
        <is>
          <t>N/A</t>
        </is>
      </c>
      <c r="L34" s="5" t="n">
        <v>833</v>
      </c>
      <c r="M34" s="6" t="n"/>
      <c r="N34" s="6" t="inlineStr">
        <is>
          <t>email</t>
        </is>
      </c>
      <c r="O34" s="5" t="n">
        <v>5</v>
      </c>
      <c r="P34" s="6" t="inlineStr">
        <is>
          <t>26@yandex.ru</t>
        </is>
      </c>
      <c r="Q34" s="6" t="inlineStr">
        <is>
          <t>+7 967 401-68-74</t>
        </is>
      </c>
      <c r="R34" s="5" t="n">
        <v>1</v>
      </c>
      <c r="S34" s="6" t="inlineStr"/>
    </row>
    <row r="35">
      <c r="A35" s="5" t="n">
        <v>100034</v>
      </c>
      <c r="B35" s="6" t="inlineStr">
        <is>
          <t>Петров Ирина</t>
        </is>
      </c>
      <c r="C35" s="5" t="n">
        <v>59</v>
      </c>
      <c r="D35" s="6" t="inlineStr">
        <is>
          <t xml:space="preserve">Ж </t>
        </is>
      </c>
      <c r="E35" s="6" t="inlineStr">
        <is>
          <t>Самара</t>
        </is>
      </c>
      <c r="F35" s="7" t="inlineStr">
        <is>
          <t>07.04.2024</t>
        </is>
      </c>
      <c r="G35" s="7" t="inlineStr">
        <is>
          <t>26.11.2024</t>
        </is>
      </c>
      <c r="H35" s="5" t="n">
        <v>26</v>
      </c>
      <c r="I35" s="8" t="n">
        <v>3041.987141263814</v>
      </c>
      <c r="J35" s="8" t="n">
        <v>79091.66567285916</v>
      </c>
      <c r="K35" s="9" t="inlineStr">
        <is>
          <t>115677.62</t>
        </is>
      </c>
      <c r="L35" s="5" t="n"/>
      <c r="M35" s="6" t="inlineStr"/>
      <c r="N35" s="6" t="inlineStr">
        <is>
          <t>email</t>
        </is>
      </c>
      <c r="O35" s="5" t="n">
        <v>6</v>
      </c>
      <c r="P35" s="6" t="inlineStr">
        <is>
          <t>27@example.com</t>
        </is>
      </c>
      <c r="Q35" s="6" t="inlineStr">
        <is>
          <t>+7 985 868-64-16</t>
        </is>
      </c>
      <c r="R35" s="5" t="n">
        <v>1</v>
      </c>
      <c r="S35" s="6" t="inlineStr">
        <is>
          <t>Проблемы с доставкой</t>
        </is>
      </c>
    </row>
    <row r="36">
      <c r="A36" s="5" t="n">
        <v>100035</v>
      </c>
      <c r="B36" s="6" t="inlineStr">
        <is>
          <t>Петров Дмитрий</t>
        </is>
      </c>
      <c r="C36" s="5" t="n">
        <v>54</v>
      </c>
      <c r="D36" s="6" t="inlineStr"/>
      <c r="E36" s="6" t="inlineStr">
        <is>
          <t xml:space="preserve">Казань </t>
        </is>
      </c>
      <c r="F36" s="7" t="n">
        <v>45599</v>
      </c>
      <c r="G36" s="7" t="n">
        <v>45845</v>
      </c>
      <c r="H36" s="5" t="n">
        <v>14</v>
      </c>
      <c r="I36" s="8" t="n">
        <v>6854.561361012145</v>
      </c>
      <c r="J36" s="8" t="n">
        <v>95963.85905417003</v>
      </c>
      <c r="K36" s="9" t="n"/>
      <c r="L36" s="5" t="n">
        <v>417</v>
      </c>
      <c r="M36" s="6" t="inlineStr">
        <is>
          <t>WEB</t>
        </is>
      </c>
      <c r="N36" s="6" t="n"/>
      <c r="O36" s="5" t="n">
        <v>5</v>
      </c>
      <c r="P36" s="6" t="inlineStr">
        <is>
          <t>28@example.com</t>
        </is>
      </c>
      <c r="Q36" s="6" t="inlineStr">
        <is>
          <t>8 918 679-94-61</t>
        </is>
      </c>
      <c r="R36" s="5" t="n">
        <v>1</v>
      </c>
      <c r="S36" s="6" t="inlineStr">
        <is>
          <t xml:space="preserve">   много пробелов   </t>
        </is>
      </c>
    </row>
    <row r="37">
      <c r="A37" s="5" t="n">
        <v>100036</v>
      </c>
      <c r="B37" s="6" t="inlineStr">
        <is>
          <t>Петров Иван</t>
        </is>
      </c>
      <c r="C37" s="5" t="n">
        <v>65</v>
      </c>
      <c r="D37" s="6" t="n"/>
      <c r="E37" s="6" t="inlineStr">
        <is>
          <t>САМАРА</t>
        </is>
      </c>
      <c r="F37" s="7" t="n">
        <v>45356</v>
      </c>
      <c r="G37" s="7" t="n">
        <v>45820</v>
      </c>
      <c r="H37" s="5" t="n">
        <v>21</v>
      </c>
      <c r="I37" s="8" t="n">
        <v>1680.569568838165</v>
      </c>
      <c r="J37" s="8" t="inlineStr">
        <is>
          <t>35 291,96</t>
        </is>
      </c>
      <c r="K37" s="9" t="n">
        <v>94608.0651780381</v>
      </c>
      <c r="L37" s="5" t="n">
        <v>386</v>
      </c>
      <c r="M37" s="6" t="n"/>
      <c r="N37" s="6" t="inlineStr">
        <is>
          <t>e-mail</t>
        </is>
      </c>
      <c r="O37" s="5" t="n">
        <v>1</v>
      </c>
      <c r="P37" s="6" t="inlineStr">
        <is>
          <t>29@GMAIL.COM</t>
        </is>
      </c>
      <c r="Q37" s="6" t="inlineStr">
        <is>
          <t>+7 950 713-17-10 доб. 37</t>
        </is>
      </c>
      <c r="R37" s="5" t="n">
        <v>1</v>
      </c>
      <c r="S37" s="6" t="inlineStr"/>
    </row>
    <row r="38">
      <c r="A38" s="5" t="n">
        <v>100037</v>
      </c>
      <c r="B38" s="6" t="inlineStr">
        <is>
          <t>Смирнов Максим</t>
        </is>
      </c>
      <c r="C38" s="5" t="n">
        <v>36</v>
      </c>
      <c r="D38" s="6" t="inlineStr">
        <is>
          <t xml:space="preserve">М </t>
        </is>
      </c>
      <c r="E38" s="6" t="inlineStr">
        <is>
          <t>Санкт-Петербург</t>
        </is>
      </c>
      <c r="F38" s="7" t="n">
        <v>44934</v>
      </c>
      <c r="G38" s="7" t="inlineStr">
        <is>
          <t>22.10.2025</t>
        </is>
      </c>
      <c r="H38" s="5" t="n">
        <v>47</v>
      </c>
      <c r="I38" s="8" t="n">
        <v>3729.912585152022</v>
      </c>
      <c r="J38" s="8" t="n">
        <v>175305.891502145</v>
      </c>
      <c r="K38" s="9" t="n">
        <v>142493.9400095075</v>
      </c>
      <c r="L38" s="5" t="n">
        <v>535</v>
      </c>
      <c r="M38" s="6" t="inlineStr">
        <is>
          <t>tablet</t>
        </is>
      </c>
      <c r="N38" s="6" t="inlineStr">
        <is>
          <t>organic</t>
        </is>
      </c>
      <c r="O38" s="5" t="n">
        <v>9</v>
      </c>
      <c r="P38" s="6" t="inlineStr">
        <is>
          <t>30@mail.ru</t>
        </is>
      </c>
      <c r="Q38" s="6" t="inlineStr">
        <is>
          <t>8 979 571-98-56</t>
        </is>
      </c>
      <c r="R38" s="5" t="n">
        <v>0</v>
      </c>
      <c r="S38" s="6" t="inlineStr">
        <is>
          <t>ок</t>
        </is>
      </c>
    </row>
    <row r="39">
      <c r="A39" s="5" t="n">
        <v>100038</v>
      </c>
      <c r="B39" s="6" t="inlineStr">
        <is>
          <t>Соколов Мария</t>
        </is>
      </c>
      <c r="C39" s="5" t="n">
        <v>55</v>
      </c>
      <c r="D39" s="6" t="n"/>
      <c r="E39" s="6" t="inlineStr">
        <is>
          <t>СПб</t>
        </is>
      </c>
      <c r="F39" s="7" t="n">
        <v>45332</v>
      </c>
      <c r="G39" s="7" t="inlineStr">
        <is>
          <t>12/23/24</t>
        </is>
      </c>
      <c r="H39" s="5" t="n">
        <v>47</v>
      </c>
      <c r="I39" s="8" t="n">
        <v>3046.349608613479</v>
      </c>
      <c r="J39" s="8" t="n">
        <v>143178.4316048335</v>
      </c>
      <c r="K39" s="9" t="n">
        <v>58670.52285050791</v>
      </c>
      <c r="L39" s="5" t="n">
        <v>822</v>
      </c>
      <c r="M39" s="6" t="inlineStr">
        <is>
          <t>таблет</t>
        </is>
      </c>
      <c r="N39" s="6" t="inlineStr">
        <is>
          <t>e-mail</t>
        </is>
      </c>
      <c r="O39" s="5" t="n">
        <v>2</v>
      </c>
      <c r="P39" s="6" t="inlineStr">
        <is>
          <t>31@yandex.ru</t>
        </is>
      </c>
      <c r="Q39" s="6" t="inlineStr">
        <is>
          <t>+7 972 758-91-89</t>
        </is>
      </c>
      <c r="R39" s="5" t="n">
        <v>1</v>
      </c>
      <c r="S39" s="6" t="inlineStr">
        <is>
          <t>не понравилось 😕</t>
        </is>
      </c>
    </row>
    <row r="40">
      <c r="A40" s="5" t="n">
        <v>100039</v>
      </c>
      <c r="B40" s="6" t="inlineStr">
        <is>
          <t>Сидоров Дмитрий</t>
        </is>
      </c>
      <c r="C40" s="5" t="n">
        <v>46</v>
      </c>
      <c r="D40" s="6" t="n"/>
      <c r="E40" s="6" t="inlineStr">
        <is>
          <t>Ростов-на-Дону</t>
        </is>
      </c>
      <c r="F40" s="7" t="n">
        <v>45379</v>
      </c>
      <c r="G40" s="7" t="n">
        <v>45689</v>
      </c>
      <c r="H40" s="5" t="n">
        <v>50</v>
      </c>
      <c r="I40" s="8" t="n">
        <v>2560.052506146194</v>
      </c>
      <c r="J40" s="8" t="n">
        <v>128002.6253073097</v>
      </c>
      <c r="K40" s="9" t="n">
        <v>136687.483616649</v>
      </c>
      <c r="L40" s="5" t="n">
        <v>617</v>
      </c>
      <c r="M40" s="6" t="n"/>
      <c r="N40" s="6" t="inlineStr">
        <is>
          <t>social</t>
        </is>
      </c>
      <c r="O40" s="5" t="n">
        <v>8</v>
      </c>
      <c r="P40" s="6" t="inlineStr">
        <is>
          <t>32@yandex.ru</t>
        </is>
      </c>
      <c r="Q40" s="6" t="inlineStr">
        <is>
          <t>+7 907 561-23-53</t>
        </is>
      </c>
      <c r="R40" s="5" t="n">
        <v>1</v>
      </c>
      <c r="S40" s="6" t="inlineStr"/>
    </row>
    <row r="41">
      <c r="A41" s="5" t="n">
        <v>100040</v>
      </c>
      <c r="B41" s="6" t="inlineStr">
        <is>
          <t>Сидоров Татьяна</t>
        </is>
      </c>
      <c r="C41" s="5" t="n">
        <v>999</v>
      </c>
      <c r="D41" s="6" t="inlineStr">
        <is>
          <t>м</t>
        </is>
      </c>
      <c r="E41" s="6" t="inlineStr">
        <is>
          <t>Rostov-on-Don</t>
        </is>
      </c>
      <c r="F41" s="7" t="n">
        <v>45376</v>
      </c>
      <c r="G41" s="7" t="n">
        <v>45912</v>
      </c>
      <c r="H41" s="5" t="n">
        <v>33</v>
      </c>
      <c r="I41" s="8" t="n">
        <v>5073.540547420058</v>
      </c>
      <c r="J41" s="8" t="n">
        <v>167426.8380648619</v>
      </c>
      <c r="K41" s="9" t="n">
        <v>231125.4614969009</v>
      </c>
      <c r="L41" s="5" t="n">
        <v>696</v>
      </c>
      <c r="M41" s="6" t="inlineStr">
        <is>
          <t>web</t>
        </is>
      </c>
      <c r="N41" s="6" t="inlineStr">
        <is>
          <t>adwords</t>
        </is>
      </c>
      <c r="O41" s="5" t="n">
        <v>7</v>
      </c>
      <c r="P41" s="6" t="inlineStr">
        <is>
          <t>33yandex.ru</t>
        </is>
      </c>
      <c r="Q41" s="6" t="inlineStr">
        <is>
          <t>+7 990 186-49-81</t>
        </is>
      </c>
      <c r="R41" s="5" t="n">
        <v>0</v>
      </c>
      <c r="S41" s="6" t="inlineStr">
        <is>
          <t>не понравилось 😕</t>
        </is>
      </c>
    </row>
    <row r="42">
      <c r="A42" s="5" t="n">
        <v>100041</v>
      </c>
      <c r="B42" s="6" t="inlineStr">
        <is>
          <t>Новиков Анна</t>
        </is>
      </c>
      <c r="C42" s="5" t="n">
        <v>23</v>
      </c>
      <c r="D42" s="6" t="inlineStr">
        <is>
          <t>F</t>
        </is>
      </c>
      <c r="E42" s="6" t="inlineStr">
        <is>
          <t>Нижний  Новгород</t>
        </is>
      </c>
      <c r="F42" s="7" t="n">
        <v>44945</v>
      </c>
      <c r="G42" s="7" t="n">
        <v>45687</v>
      </c>
      <c r="H42" s="5" t="n">
        <v>19</v>
      </c>
      <c r="I42" s="8" t="n"/>
      <c r="J42" s="8" t="n">
        <v>35187.46650995036</v>
      </c>
      <c r="K42" s="9" t="n">
        <v>237963.7015328998</v>
      </c>
      <c r="L42" s="5" t="inlineStr">
        <is>
          <t xml:space="preserve">797 </t>
        </is>
      </c>
      <c r="M42" s="6" t="inlineStr">
        <is>
          <t>tablet</t>
        </is>
      </c>
      <c r="N42" s="6" t="inlineStr">
        <is>
          <t>орг</t>
        </is>
      </c>
      <c r="O42" s="5" t="n">
        <v>4</v>
      </c>
      <c r="P42" s="6" t="inlineStr">
        <is>
          <t>34@mail.ru</t>
        </is>
      </c>
      <c r="Q42" s="6" t="inlineStr">
        <is>
          <t>+7 905 520-56-96</t>
        </is>
      </c>
      <c r="R42" s="5" t="n">
        <v>1</v>
      </c>
      <c r="S42" s="6" t="inlineStr">
        <is>
          <t>—</t>
        </is>
      </c>
    </row>
    <row r="43">
      <c r="A43" s="5" t="n">
        <v>100042</v>
      </c>
      <c r="B43" s="6" t="inlineStr">
        <is>
          <t>Смирнов Алексей</t>
        </is>
      </c>
      <c r="C43" s="5" t="n">
        <v>66</v>
      </c>
      <c r="D43" s="6" t="inlineStr">
        <is>
          <t>unknown</t>
        </is>
      </c>
      <c r="E43" s="6" t="inlineStr">
        <is>
          <t xml:space="preserve">Екатеринбург </t>
        </is>
      </c>
      <c r="F43" s="7" t="n">
        <v>45473</v>
      </c>
      <c r="G43" s="7" t="inlineStr">
        <is>
          <t>03/01/25</t>
        </is>
      </c>
      <c r="H43" s="5" t="n">
        <v>19</v>
      </c>
      <c r="I43" s="8" t="n">
        <v>7741.974778955273</v>
      </c>
      <c r="J43" s="8" t="n">
        <v>147097.5208001502</v>
      </c>
      <c r="K43" s="9" t="inlineStr">
        <is>
          <t>N/A</t>
        </is>
      </c>
      <c r="L43" s="5" t="n">
        <v>498</v>
      </c>
      <c r="M43" s="6" t="inlineStr">
        <is>
          <t>web</t>
        </is>
      </c>
      <c r="N43" s="6" t="inlineStr">
        <is>
          <t>email</t>
        </is>
      </c>
      <c r="O43" s="5" t="n">
        <v>6</v>
      </c>
      <c r="P43" s="6" t="inlineStr">
        <is>
          <t>35@example.com</t>
        </is>
      </c>
      <c r="Q43" s="6" t="inlineStr">
        <is>
          <t>+7 997 264-44-67</t>
        </is>
      </c>
      <c r="R43" s="5" t="n">
        <v>1</v>
      </c>
      <c r="S43" s="6" t="inlineStr">
        <is>
          <t>"возврат"</t>
        </is>
      </c>
    </row>
    <row r="44">
      <c r="A44" s="5" t="n">
        <v>100043</v>
      </c>
      <c r="B44" s="6" t="inlineStr">
        <is>
          <t>Петров Сергей</t>
        </is>
      </c>
      <c r="C44" s="5" t="n">
        <v>32</v>
      </c>
      <c r="D44" s="6" t="n"/>
      <c r="E44" s="6" t="inlineStr">
        <is>
          <t>Nizhny Novgorod</t>
        </is>
      </c>
      <c r="F44" s="7" t="n">
        <v>44954</v>
      </c>
      <c r="G44" s="7" t="inlineStr">
        <is>
          <t>2025-05-26</t>
        </is>
      </c>
      <c r="H44" s="5" t="n">
        <v>3</v>
      </c>
      <c r="I44" s="8" t="n">
        <v>3473.404741026859</v>
      </c>
      <c r="J44" s="8" t="n">
        <v>10420.21422308058</v>
      </c>
      <c r="K44" s="9" t="inlineStr">
        <is>
          <t>108818.21</t>
        </is>
      </c>
      <c r="L44" s="5" t="n">
        <v>383</v>
      </c>
      <c r="M44" s="6" t="inlineStr">
        <is>
          <t>таблет</t>
        </is>
      </c>
      <c r="N44" s="6" t="inlineStr">
        <is>
          <t>соцсети</t>
        </is>
      </c>
      <c r="O44" s="5" t="inlineStr"/>
      <c r="P44" s="6" t="inlineStr">
        <is>
          <t>36@EXAMPLE.COM</t>
        </is>
      </c>
      <c r="Q44" s="6" t="inlineStr">
        <is>
          <t>+7 927 955-29-80</t>
        </is>
      </c>
      <c r="R44" s="5" t="n">
        <v>1</v>
      </c>
      <c r="S44" s="6" t="inlineStr">
        <is>
          <t>не понравилось 😕</t>
        </is>
      </c>
    </row>
    <row r="45">
      <c r="A45" s="5" t="n">
        <v>100044</v>
      </c>
      <c r="B45" s="6" t="inlineStr">
        <is>
          <t>Петров Сергей</t>
        </is>
      </c>
      <c r="C45" s="5" t="n">
        <v>67</v>
      </c>
      <c r="D45" s="6" t="inlineStr">
        <is>
          <t>м</t>
        </is>
      </c>
      <c r="E45" s="6" t="inlineStr">
        <is>
          <t>екатеринбург</t>
        </is>
      </c>
      <c r="F45" s="7" t="inlineStr"/>
      <c r="G45" s="7" t="n">
        <v>45359</v>
      </c>
      <c r="H45" s="5" t="n">
        <v>3</v>
      </c>
      <c r="I45" s="8" t="inlineStr">
        <is>
          <t>2288,30</t>
        </is>
      </c>
      <c r="J45" s="8" t="n">
        <v>6864.88882784601</v>
      </c>
      <c r="K45" s="9" t="n">
        <v>163246.4307184229</v>
      </c>
      <c r="L45" s="5" t="n">
        <v>364</v>
      </c>
      <c r="M45" s="6" t="inlineStr"/>
      <c r="N45" s="6" t="inlineStr">
        <is>
          <t>email</t>
        </is>
      </c>
      <c r="O45" s="5" t="n">
        <v>2</v>
      </c>
      <c r="P45" s="6" t="inlineStr">
        <is>
          <t>37@example.com</t>
        </is>
      </c>
      <c r="Q45" s="6" t="inlineStr">
        <is>
          <t>+7 960 144-91-59</t>
        </is>
      </c>
      <c r="R45" s="5" t="n">
        <v>1</v>
      </c>
      <c r="S45" s="6" t="inlineStr">
        <is>
          <t>перезвоните
пожалуйста</t>
        </is>
      </c>
    </row>
    <row r="46">
      <c r="A46" s="5" t="n">
        <v>100045</v>
      </c>
      <c r="B46" s="6" t="inlineStr">
        <is>
          <t>Попов Иван</t>
        </is>
      </c>
      <c r="C46" s="5" t="n">
        <v>68</v>
      </c>
      <c r="D46" s="6" t="n"/>
      <c r="E46" s="6" t="inlineStr">
        <is>
          <t>нижний новгород</t>
        </is>
      </c>
      <c r="F46" s="7" t="n">
        <v>45173</v>
      </c>
      <c r="G46" s="7" t="n">
        <v>45923</v>
      </c>
      <c r="H46" s="5" t="n">
        <v>42</v>
      </c>
      <c r="I46" s="8" t="inlineStr">
        <is>
          <t>5211.93</t>
        </is>
      </c>
      <c r="J46" s="8" t="n">
        <v>218900.9431798318</v>
      </c>
      <c r="K46" s="9" t="n">
        <v>189093.0065068316</v>
      </c>
      <c r="L46" s="5" t="inlineStr"/>
      <c r="M46" s="6" t="inlineStr">
        <is>
          <t>iOS</t>
        </is>
      </c>
      <c r="N46" s="6" t="inlineStr">
        <is>
          <t>organic</t>
        </is>
      </c>
      <c r="O46" s="5" t="n">
        <v>3</v>
      </c>
      <c r="P46" s="6" t="inlineStr">
        <is>
          <t>38@example.com</t>
        </is>
      </c>
      <c r="Q46" s="6" t="inlineStr">
        <is>
          <t>+7 939 627-60-79</t>
        </is>
      </c>
      <c r="R46" s="5" t="inlineStr">
        <is>
          <t>no</t>
        </is>
      </c>
      <c r="S46" s="6" t="inlineStr">
        <is>
          <t>перезвоните
пожалуйста</t>
        </is>
      </c>
    </row>
    <row r="47">
      <c r="A47" s="5" t="n">
        <v>100046</v>
      </c>
      <c r="B47" s="6" t="inlineStr">
        <is>
          <t>Смирнов Мария</t>
        </is>
      </c>
      <c r="C47" s="5" t="n">
        <v>40</v>
      </c>
      <c r="D47" s="6" t="inlineStr">
        <is>
          <t>м</t>
        </is>
      </c>
      <c r="E47" s="6" t="inlineStr">
        <is>
          <t>Нижний Новгород</t>
        </is>
      </c>
      <c r="F47" s="7" t="n">
        <v>45206</v>
      </c>
      <c r="G47" s="7" t="inlineStr">
        <is>
          <t>11.02.2024</t>
        </is>
      </c>
      <c r="H47" s="5" t="n">
        <v>51</v>
      </c>
      <c r="I47" s="8" t="n">
        <v>3260.143807360048</v>
      </c>
      <c r="J47" s="8" t="n">
        <v>166267.3341753624</v>
      </c>
      <c r="K47" s="9" t="n">
        <v>190960.7722695129</v>
      </c>
      <c r="L47" s="5" t="n"/>
      <c r="M47" s="6" t="inlineStr">
        <is>
          <t>WEB</t>
        </is>
      </c>
      <c r="N47" s="6" t="inlineStr">
        <is>
          <t>adwords</t>
        </is>
      </c>
      <c r="O47" s="5" t="n">
        <v>6</v>
      </c>
      <c r="P47" s="6" t="inlineStr"/>
      <c r="Q47" s="6" t="inlineStr">
        <is>
          <t>+7 956 459-67-15</t>
        </is>
      </c>
      <c r="R47" s="5" t="n">
        <v>1</v>
      </c>
      <c r="S47" s="6" t="inlineStr">
        <is>
          <t>"возврат"</t>
        </is>
      </c>
    </row>
    <row r="48">
      <c r="A48" s="5" t="n">
        <v>100047</v>
      </c>
      <c r="B48" s="6" t="inlineStr">
        <is>
          <t>Соколов Алексей</t>
        </is>
      </c>
      <c r="C48" s="5" t="n">
        <v>35</v>
      </c>
      <c r="D48" s="6" t="n"/>
      <c r="E48" s="6" t="inlineStr">
        <is>
          <t>С-Пб</t>
        </is>
      </c>
      <c r="F48" s="7" t="n">
        <v>45614</v>
      </c>
      <c r="G48" s="7" t="n">
        <v>45940</v>
      </c>
      <c r="H48" s="5" t="inlineStr"/>
      <c r="I48" s="8" t="inlineStr">
        <is>
          <t>3224.83</t>
        </is>
      </c>
      <c r="J48" s="8" t="n">
        <v>80620.83699705917</v>
      </c>
      <c r="K48" s="9" t="n">
        <v>176264.4397973787</v>
      </c>
      <c r="L48" s="5" t="n">
        <v>331</v>
      </c>
      <c r="M48" s="6" t="inlineStr">
        <is>
          <t>android</t>
        </is>
      </c>
      <c r="N48" s="6" t="inlineStr">
        <is>
          <t>соцсети</t>
        </is>
      </c>
      <c r="O48" s="5" t="inlineStr">
        <is>
          <t xml:space="preserve">3 </t>
        </is>
      </c>
      <c r="P48" s="6" t="inlineStr">
        <is>
          <t>40@gmail.com</t>
        </is>
      </c>
      <c r="Q48" s="6" t="inlineStr">
        <is>
          <t>8 983 385-41-24</t>
        </is>
      </c>
      <c r="R48" s="5" t="n">
        <v>1</v>
      </c>
      <c r="S48" s="6" t="inlineStr"/>
    </row>
    <row r="49">
      <c r="A49" s="5" t="n">
        <v>100048</v>
      </c>
      <c r="B49" s="6" t="inlineStr">
        <is>
          <t>Соколов Наталья</t>
        </is>
      </c>
      <c r="C49" s="5" t="n">
        <v>53</v>
      </c>
      <c r="D49" s="6" t="inlineStr">
        <is>
          <t xml:space="preserve">Ж </t>
        </is>
      </c>
      <c r="E49" s="6" t="inlineStr">
        <is>
          <t>Новосибирск</t>
        </is>
      </c>
      <c r="F49" s="7" t="n">
        <v>45720</v>
      </c>
      <c r="G49" s="7" t="n">
        <v>45853</v>
      </c>
      <c r="H49" s="5" t="n">
        <v>45</v>
      </c>
      <c r="I49" s="8" t="n">
        <v>3847.048343042121</v>
      </c>
      <c r="J49" s="8" t="n">
        <v>173117.1754368955</v>
      </c>
      <c r="K49" s="9" t="n">
        <v>85682.68187057633</v>
      </c>
      <c r="L49" s="5" t="n">
        <v>802</v>
      </c>
      <c r="M49" s="6" t="inlineStr">
        <is>
          <t>WEB</t>
        </is>
      </c>
      <c r="N49" s="6" t="inlineStr"/>
      <c r="O49" s="5" t="n">
        <v>4</v>
      </c>
      <c r="P49" s="6" t="inlineStr">
        <is>
          <t>41@mail.ru</t>
        </is>
      </c>
      <c r="Q49" s="6" t="inlineStr">
        <is>
          <t>+7 965 329-25-35</t>
        </is>
      </c>
      <c r="R49" s="5" t="n">
        <v>1</v>
      </c>
      <c r="S49" s="6" t="inlineStr">
        <is>
          <t>ок</t>
        </is>
      </c>
    </row>
    <row r="50">
      <c r="A50" s="5" t="n">
        <v>100049</v>
      </c>
      <c r="B50" s="6" t="inlineStr">
        <is>
          <t>Иванов Елена</t>
        </is>
      </c>
      <c r="C50" s="5" t="n">
        <v>41</v>
      </c>
      <c r="D50" s="6" t="inlineStr">
        <is>
          <t>F</t>
        </is>
      </c>
      <c r="E50" s="6" t="inlineStr">
        <is>
          <t>ростов-на-дону</t>
        </is>
      </c>
      <c r="F50" s="7" t="n">
        <v>45749</v>
      </c>
      <c r="G50" s="7" t="n">
        <v>45815</v>
      </c>
      <c r="H50" s="5" t="inlineStr">
        <is>
          <t xml:space="preserve">39 </t>
        </is>
      </c>
      <c r="I50" s="8" t="n">
        <v>7131.848351259649</v>
      </c>
      <c r="J50" s="8" t="n">
        <v>278142.0856991264</v>
      </c>
      <c r="K50" s="9" t="n">
        <v>111576.795577309</v>
      </c>
      <c r="L50" s="5" t="n">
        <v>790</v>
      </c>
      <c r="M50" s="6" t="inlineStr">
        <is>
          <t>ios</t>
        </is>
      </c>
      <c r="N50" s="6" t="inlineStr">
        <is>
          <t xml:space="preserve">referral </t>
        </is>
      </c>
      <c r="O50" s="5" t="n">
        <v>9</v>
      </c>
      <c r="P50" s="6" t="inlineStr">
        <is>
          <t>42@example.com</t>
        </is>
      </c>
      <c r="Q50" s="6" t="inlineStr">
        <is>
          <t>+79662564831</t>
        </is>
      </c>
      <c r="R50" s="5" t="n">
        <v>1</v>
      </c>
      <c r="S50" s="6" t="inlineStr">
        <is>
          <t>ок</t>
        </is>
      </c>
    </row>
    <row r="51">
      <c r="A51" s="5" t="n">
        <v>100050</v>
      </c>
      <c r="B51" s="6" t="inlineStr">
        <is>
          <t>Попов Мария</t>
        </is>
      </c>
      <c r="C51" s="5" t="n">
        <v>51</v>
      </c>
      <c r="D51" s="6" t="inlineStr"/>
      <c r="E51" s="6" t="inlineStr">
        <is>
          <t>С-Пб</t>
        </is>
      </c>
      <c r="F51" s="7" t="n">
        <v>45183</v>
      </c>
      <c r="G51" s="7" t="n">
        <v>45384</v>
      </c>
      <c r="H51" s="5" t="n">
        <v>40</v>
      </c>
      <c r="I51" s="8" t="n"/>
      <c r="J51" s="8" t="n"/>
      <c r="K51" s="9" t="n">
        <v>163755.1431331758</v>
      </c>
      <c r="L51" s="5" t="n">
        <v>846</v>
      </c>
      <c r="M51" s="6" t="inlineStr">
        <is>
          <t>iOS</t>
        </is>
      </c>
      <c r="N51" s="6" t="inlineStr">
        <is>
          <t>партнер</t>
        </is>
      </c>
      <c r="O51" s="5" t="n">
        <v>2</v>
      </c>
      <c r="P51" s="6" t="inlineStr">
        <is>
          <t>43@example.com</t>
        </is>
      </c>
      <c r="Q51" s="6" t="inlineStr">
        <is>
          <t>+7 980 658-47-92</t>
        </is>
      </c>
      <c r="R51" s="5" t="n">
        <v>1</v>
      </c>
      <c r="S51" s="6" t="inlineStr">
        <is>
          <t>—</t>
        </is>
      </c>
    </row>
    <row r="52">
      <c r="A52" s="5" t="n">
        <v>100051</v>
      </c>
      <c r="B52" s="6" t="inlineStr">
        <is>
          <t>Соколов Максим</t>
        </is>
      </c>
      <c r="C52" s="5" t="inlineStr">
        <is>
          <t>37</t>
        </is>
      </c>
      <c r="D52" s="6" t="inlineStr">
        <is>
          <t>ж</t>
        </is>
      </c>
      <c r="E52" s="6" t="inlineStr">
        <is>
          <t>Санкт Петербург</t>
        </is>
      </c>
      <c r="F52" s="7" t="n">
        <v>45632</v>
      </c>
      <c r="G52" s="7" t="n">
        <v>45662</v>
      </c>
      <c r="H52" s="5" t="n">
        <v>10</v>
      </c>
      <c r="I52" s="8" t="n">
        <v>3797.041249403082</v>
      </c>
      <c r="J52" s="8" t="n">
        <v>37970.41249403082</v>
      </c>
      <c r="K52" s="9" t="inlineStr">
        <is>
          <t>66 925,29</t>
        </is>
      </c>
      <c r="L52" s="5" t="n">
        <v>447</v>
      </c>
      <c r="M52" s="6" t="inlineStr">
        <is>
          <t>tablet</t>
        </is>
      </c>
      <c r="N52" s="6" t="inlineStr"/>
      <c r="O52" s="5" t="n">
        <v>6</v>
      </c>
      <c r="P52" s="6" t="inlineStr">
        <is>
          <t>44@mail.ru</t>
        </is>
      </c>
      <c r="Q52" s="6" t="inlineStr">
        <is>
          <t>+7 920 933-51-83</t>
        </is>
      </c>
      <c r="R52" s="5" t="n">
        <v>1</v>
      </c>
      <c r="S52" s="6" t="inlineStr">
        <is>
          <t>не понравилось 😕</t>
        </is>
      </c>
    </row>
    <row r="53">
      <c r="A53" s="5" t="n">
        <v>100052</v>
      </c>
      <c r="B53" s="6" t="inlineStr">
        <is>
          <t>Лебедев Анна</t>
        </is>
      </c>
      <c r="C53" s="5" t="n">
        <v>50</v>
      </c>
      <c r="D53" s="6" t="n"/>
      <c r="E53" s="6" t="inlineStr">
        <is>
          <t>ростов-на-дону</t>
        </is>
      </c>
      <c r="F53" s="7" t="n">
        <v>45827</v>
      </c>
      <c r="G53" s="7" t="inlineStr"/>
      <c r="H53" s="5" t="inlineStr">
        <is>
          <t>unknown</t>
        </is>
      </c>
      <c r="I53" s="8" t="inlineStr">
        <is>
          <t>673.82</t>
        </is>
      </c>
      <c r="J53" s="8" t="n">
        <v>20888.48933530162</v>
      </c>
      <c r="K53" s="9" t="n">
        <v>136252.2264954675</v>
      </c>
      <c r="L53" s="5" t="n">
        <v>546</v>
      </c>
      <c r="M53" s="6" t="inlineStr">
        <is>
          <t>Android</t>
        </is>
      </c>
      <c r="N53" s="6" t="inlineStr">
        <is>
          <t xml:space="preserve">referral </t>
        </is>
      </c>
      <c r="O53" s="5" t="n"/>
      <c r="P53" s="6" t="inlineStr">
        <is>
          <t>45@mail.ru</t>
        </is>
      </c>
      <c r="Q53" s="6" t="inlineStr">
        <is>
          <t>+7 936 175-59-74</t>
        </is>
      </c>
      <c r="R53" s="5" t="n">
        <v>0</v>
      </c>
      <c r="S53" s="6" t="inlineStr"/>
    </row>
    <row r="54">
      <c r="A54" s="5" t="n">
        <v>100053</v>
      </c>
      <c r="B54" s="6" t="inlineStr">
        <is>
          <t>Морозов Алексей</t>
        </is>
      </c>
      <c r="C54" s="5" t="inlineStr"/>
      <c r="D54" s="6" t="inlineStr">
        <is>
          <t>ж</t>
        </is>
      </c>
      <c r="E54" s="6" t="inlineStr">
        <is>
          <t>St. Petersburg</t>
        </is>
      </c>
      <c r="F54" s="7" t="n">
        <v>45330</v>
      </c>
      <c r="G54" s="7" t="inlineStr">
        <is>
          <t>02/24/25</t>
        </is>
      </c>
      <c r="H54" s="5" t="n">
        <v>50</v>
      </c>
      <c r="I54" s="8" t="inlineStr">
        <is>
          <t>7900.91</t>
        </is>
      </c>
      <c r="J54" s="8" t="n">
        <v>395045.3741636648</v>
      </c>
      <c r="K54" s="9" t="n">
        <v>104089.4658389836</v>
      </c>
      <c r="L54" s="5" t="n">
        <v>447</v>
      </c>
      <c r="M54" s="6" t="n"/>
      <c r="N54" s="6" t="inlineStr">
        <is>
          <t>partner</t>
        </is>
      </c>
      <c r="O54" s="5" t="n">
        <v>4</v>
      </c>
      <c r="P54" s="6" t="inlineStr">
        <is>
          <t>46@gmail.com</t>
        </is>
      </c>
      <c r="Q54" s="6" t="inlineStr">
        <is>
          <t>+7 965 645-72-82</t>
        </is>
      </c>
      <c r="R54" s="5" t="n">
        <v>1</v>
      </c>
      <c r="S54" s="6" t="inlineStr">
        <is>
          <t>перезвоните
пожалуйста</t>
        </is>
      </c>
    </row>
    <row r="55">
      <c r="A55" s="5" t="n">
        <v>100054</v>
      </c>
      <c r="B55" s="6" t="inlineStr">
        <is>
          <t>Попов Дмитрий</t>
        </is>
      </c>
      <c r="C55" s="5" t="n">
        <v>61</v>
      </c>
      <c r="D55" s="6" t="n"/>
      <c r="E55" s="6" t="inlineStr">
        <is>
          <t>САМАРА</t>
        </is>
      </c>
      <c r="F55" s="7" t="inlineStr">
        <is>
          <t>08/20/24</t>
        </is>
      </c>
      <c r="G55" s="7" t="n">
        <v>45681</v>
      </c>
      <c r="H55" s="5" t="inlineStr"/>
      <c r="I55" s="8" t="n">
        <v>7240.753281413999</v>
      </c>
      <c r="J55" s="8" t="inlineStr">
        <is>
          <t>362 037,66</t>
        </is>
      </c>
      <c r="K55" s="9" t="n"/>
      <c r="L55" s="5" t="n">
        <v>785</v>
      </c>
      <c r="M55" s="6" t="inlineStr">
        <is>
          <t>ios</t>
        </is>
      </c>
      <c r="N55" s="6" t="inlineStr">
        <is>
          <t xml:space="preserve">referral </t>
        </is>
      </c>
      <c r="O55" s="5" t="n">
        <v>5</v>
      </c>
      <c r="P55" s="6" t="inlineStr">
        <is>
          <t>47@yandex.ru</t>
        </is>
      </c>
      <c r="Q55" s="6" t="inlineStr">
        <is>
          <t>+7 978 582-17-27</t>
        </is>
      </c>
      <c r="R55" s="5" t="n">
        <v>1</v>
      </c>
      <c r="S55" s="6" t="inlineStr"/>
    </row>
    <row r="56">
      <c r="A56" s="5" t="n">
        <v>100055</v>
      </c>
      <c r="B56" s="6" t="inlineStr">
        <is>
          <t>Лебедев Татьяна</t>
        </is>
      </c>
      <c r="C56" s="5" t="n">
        <v>51</v>
      </c>
      <c r="D56" s="6" t="inlineStr">
        <is>
          <t>м</t>
        </is>
      </c>
      <c r="E56" s="6" t="inlineStr">
        <is>
          <t>Nizhny Novgorod</t>
        </is>
      </c>
      <c r="F56" s="7" t="n">
        <v>45104</v>
      </c>
      <c r="G56" s="7" t="n">
        <v>45574</v>
      </c>
      <c r="H56" s="5" t="n">
        <v>58</v>
      </c>
      <c r="I56" s="8" t="n">
        <v>4498.452984299158</v>
      </c>
      <c r="J56" s="8" t="n">
        <v>260910.2730893512</v>
      </c>
      <c r="K56" s="9" t="n">
        <v>175449.7726079646</v>
      </c>
      <c r="L56" s="5" t="n">
        <v>570</v>
      </c>
      <c r="M56" s="6" t="inlineStr">
        <is>
          <t>WEB</t>
        </is>
      </c>
      <c r="N56" s="6" t="inlineStr">
        <is>
          <t>Organic</t>
        </is>
      </c>
      <c r="O56" s="5" t="n">
        <v>10</v>
      </c>
      <c r="P56" s="6" t="inlineStr">
        <is>
          <t>48@yandex.ru</t>
        </is>
      </c>
      <c r="Q56" s="6" t="inlineStr">
        <is>
          <t>+7 950 938-54-28</t>
        </is>
      </c>
      <c r="R56" s="5" t="n">
        <v>1</v>
      </c>
      <c r="S56" s="6" t="inlineStr">
        <is>
          <t>Очень доволен</t>
        </is>
      </c>
    </row>
    <row r="57">
      <c r="A57" s="5" t="n">
        <v>100056</v>
      </c>
      <c r="B57" s="6" t="inlineStr">
        <is>
          <t>Петров Ирина</t>
        </is>
      </c>
      <c r="C57" s="5" t="n">
        <v>40</v>
      </c>
      <c r="D57" s="6" t="inlineStr">
        <is>
          <t>female</t>
        </is>
      </c>
      <c r="E57" s="6" t="inlineStr">
        <is>
          <t>Нск</t>
        </is>
      </c>
      <c r="F57" s="7" t="inlineStr"/>
      <c r="G57" s="7" t="n">
        <v>45937</v>
      </c>
      <c r="H57" s="5" t="n">
        <v>13</v>
      </c>
      <c r="I57" s="8" t="inlineStr">
        <is>
          <t>2 015,51</t>
        </is>
      </c>
      <c r="J57" s="8" t="n">
        <v>26201.63070205816</v>
      </c>
      <c r="K57" s="9" t="n"/>
      <c r="L57" s="5" t="n">
        <v>578</v>
      </c>
      <c r="M57" s="6" t="inlineStr">
        <is>
          <t>ios</t>
        </is>
      </c>
      <c r="N57" s="6" t="inlineStr">
        <is>
          <t xml:space="preserve">referral </t>
        </is>
      </c>
      <c r="O57" s="5" t="n">
        <v>3</v>
      </c>
      <c r="P57" s="6" t="inlineStr">
        <is>
          <t>49@yandex.ru</t>
        </is>
      </c>
      <c r="Q57" s="6" t="inlineStr">
        <is>
          <t>+7 925 874-46-51</t>
        </is>
      </c>
      <c r="R57" s="5" t="n">
        <v>1</v>
      </c>
      <c r="S57" s="6" t="inlineStr">
        <is>
          <t>Очень доволен</t>
        </is>
      </c>
    </row>
    <row r="58">
      <c r="A58" s="5" t="n">
        <v>100057</v>
      </c>
      <c r="B58" s="6" t="inlineStr">
        <is>
          <t>петров максим</t>
        </is>
      </c>
      <c r="C58" s="5" t="n">
        <v>59</v>
      </c>
      <c r="D58" s="6" t="inlineStr">
        <is>
          <t>F</t>
        </is>
      </c>
      <c r="E58" s="6" t="inlineStr">
        <is>
          <t>Moscow</t>
        </is>
      </c>
      <c r="F58" s="7" t="n">
        <v>45106</v>
      </c>
      <c r="G58" s="7" t="n">
        <v>45533</v>
      </c>
      <c r="H58" s="5" t="n">
        <v>56</v>
      </c>
      <c r="I58" s="8" t="n">
        <v>6782.036668199415</v>
      </c>
      <c r="J58" s="8" t="n">
        <v>379794.0534191672</v>
      </c>
      <c r="K58" s="9" t="n">
        <v>28358.16531888777</v>
      </c>
      <c r="L58" s="5" t="n">
        <v>706</v>
      </c>
      <c r="M58" s="6" t="inlineStr">
        <is>
          <t>iOS</t>
        </is>
      </c>
      <c r="N58" s="6" t="inlineStr">
        <is>
          <t>партнер</t>
        </is>
      </c>
      <c r="O58" s="5" t="inlineStr">
        <is>
          <t>unknown</t>
        </is>
      </c>
      <c r="P58" s="6" t="inlineStr">
        <is>
          <t>50@mail.ru</t>
        </is>
      </c>
      <c r="Q58" s="6" t="inlineStr">
        <is>
          <t>+7 982 363-33-11</t>
        </is>
      </c>
      <c r="R58" s="5" t="n">
        <v>1</v>
      </c>
      <c r="S58" s="6" t="inlineStr"/>
    </row>
    <row r="59">
      <c r="A59" s="5" t="n">
        <v>100058</v>
      </c>
      <c r="B59" s="6" t="inlineStr">
        <is>
          <t>Кузнецов Алексей</t>
        </is>
      </c>
      <c r="C59" s="5" t="n">
        <v>29</v>
      </c>
      <c r="D59" s="6" t="inlineStr">
        <is>
          <t>м</t>
        </is>
      </c>
      <c r="E59" s="6" t="inlineStr">
        <is>
          <t>самара</t>
        </is>
      </c>
      <c r="F59" s="7" t="n">
        <v>45454</v>
      </c>
      <c r="G59" s="7" t="n">
        <v>45789</v>
      </c>
      <c r="H59" s="5" t="inlineStr"/>
      <c r="I59" s="8" t="n">
        <v>3506.249349708996</v>
      </c>
      <c r="J59" s="8" t="n">
        <v>17531.24674854498</v>
      </c>
      <c r="K59" s="9" t="inlineStr">
        <is>
          <t>N/A</t>
        </is>
      </c>
      <c r="L59" s="5" t="inlineStr">
        <is>
          <t>unknown</t>
        </is>
      </c>
      <c r="M59" s="6" t="inlineStr">
        <is>
          <t>WEB</t>
        </is>
      </c>
      <c r="N59" s="6" t="inlineStr">
        <is>
          <t>орг</t>
        </is>
      </c>
      <c r="O59" s="5" t="n">
        <v>6</v>
      </c>
      <c r="P59" s="6" t="inlineStr">
        <is>
          <t>51@gmail.com</t>
        </is>
      </c>
      <c r="Q59" s="6" t="inlineStr"/>
      <c r="R59" s="5" t="n">
        <v>1</v>
      </c>
      <c r="S59" s="6" t="inlineStr">
        <is>
          <t>Проблемы с доставкой</t>
        </is>
      </c>
    </row>
    <row r="60">
      <c r="A60" s="5" t="n">
        <v>100059</v>
      </c>
      <c r="B60" s="6" t="inlineStr">
        <is>
          <t>Сидоров Елена</t>
        </is>
      </c>
      <c r="C60" s="5" t="n">
        <v>47</v>
      </c>
      <c r="D60" s="6" t="inlineStr">
        <is>
          <t>F</t>
        </is>
      </c>
      <c r="E60" s="6" t="inlineStr">
        <is>
          <t>Самара</t>
        </is>
      </c>
      <c r="F60" s="7" t="inlineStr">
        <is>
          <t>19.12.2024</t>
        </is>
      </c>
      <c r="G60" s="7" t="n">
        <v>45926</v>
      </c>
      <c r="H60" s="5" t="n">
        <v>58</v>
      </c>
      <c r="I60" s="8" t="n">
        <v>4031.210576594836</v>
      </c>
      <c r="J60" s="8" t="inlineStr">
        <is>
          <t>233810.21</t>
        </is>
      </c>
      <c r="K60" s="9" t="n">
        <v>172741.7210481227</v>
      </c>
      <c r="L60" s="5" t="n">
        <v>523</v>
      </c>
      <c r="M60" s="6" t="inlineStr">
        <is>
          <t>android</t>
        </is>
      </c>
      <c r="N60" s="6" t="inlineStr">
        <is>
          <t>social</t>
        </is>
      </c>
      <c r="O60" s="5" t="n">
        <v>4</v>
      </c>
      <c r="P60" s="6" t="inlineStr">
        <is>
          <t xml:space="preserve"> 52@yandex.ru </t>
        </is>
      </c>
      <c r="Q60" s="6" t="inlineStr">
        <is>
          <t>+79655561768</t>
        </is>
      </c>
      <c r="R60" s="5" t="n">
        <v>0</v>
      </c>
      <c r="S60" s="6" t="inlineStr">
        <is>
          <t>перезвоните
пожалуйста</t>
        </is>
      </c>
    </row>
    <row r="61">
      <c r="A61" s="5" t="n">
        <v>100060</v>
      </c>
      <c r="B61" s="6" t="inlineStr">
        <is>
          <t>Иванов Алексей</t>
        </is>
      </c>
      <c r="C61" s="5" t="n">
        <v>53</v>
      </c>
      <c r="D61" s="6" t="inlineStr">
        <is>
          <t>F</t>
        </is>
      </c>
      <c r="E61" s="6" t="inlineStr">
        <is>
          <t>новосибирск</t>
        </is>
      </c>
      <c r="F61" s="7" t="inlineStr"/>
      <c r="G61" s="7" t="n">
        <v>45678</v>
      </c>
      <c r="H61" s="5" t="n">
        <v>25</v>
      </c>
      <c r="I61" s="8" t="n">
        <v>2408.429143007093</v>
      </c>
      <c r="J61" s="8" t="n">
        <v>1986954.042980852</v>
      </c>
      <c r="K61" s="9" t="n">
        <v>153011.5909635781</v>
      </c>
      <c r="L61" s="5" t="n">
        <v>346</v>
      </c>
      <c r="M61" s="6" t="inlineStr">
        <is>
          <t>tablet</t>
        </is>
      </c>
      <c r="N61" s="6" t="inlineStr">
        <is>
          <t>e-mail</t>
        </is>
      </c>
      <c r="O61" s="5" t="n">
        <v>7</v>
      </c>
      <c r="P61" s="6" t="inlineStr">
        <is>
          <t>53@yandex.ru</t>
        </is>
      </c>
      <c r="Q61" s="6" t="inlineStr">
        <is>
          <t>+7 987 777-79-27</t>
        </is>
      </c>
      <c r="R61" s="5" t="n">
        <v>1</v>
      </c>
      <c r="S61" s="6" t="inlineStr">
        <is>
          <t>перезвоните
пожалуйста</t>
        </is>
      </c>
    </row>
    <row r="62">
      <c r="A62" s="5" t="n">
        <v>100061</v>
      </c>
      <c r="B62" s="6" t="inlineStr">
        <is>
          <t>Новиков Анна</t>
        </is>
      </c>
      <c r="C62" s="5" t="n">
        <v>43</v>
      </c>
      <c r="D62" s="6" t="inlineStr">
        <is>
          <t>female</t>
        </is>
      </c>
      <c r="E62" s="6" t="inlineStr">
        <is>
          <t>Екатеринбург</t>
        </is>
      </c>
      <c r="F62" s="7" t="inlineStr"/>
      <c r="G62" s="7" t="n">
        <v>45781</v>
      </c>
      <c r="H62" s="5" t="n">
        <v>48</v>
      </c>
      <c r="I62" s="8" t="n">
        <v>670.5149549147494</v>
      </c>
      <c r="J62" s="8" t="n">
        <v>32184.71783590797</v>
      </c>
      <c r="K62" s="9" t="n">
        <v>174904.9672886104</v>
      </c>
      <c r="L62" s="5" t="n"/>
      <c r="M62" s="6" t="n"/>
      <c r="N62" s="6" t="inlineStr">
        <is>
          <t>organic</t>
        </is>
      </c>
      <c r="O62" s="5" t="n">
        <v>9</v>
      </c>
      <c r="P62" s="6" t="inlineStr">
        <is>
          <t>54@example.com</t>
        </is>
      </c>
      <c r="Q62" s="6" t="inlineStr">
        <is>
          <t>+7 905 511-66-39</t>
        </is>
      </c>
      <c r="R62" s="5" t="n">
        <v>1</v>
      </c>
      <c r="S62" s="6" t="inlineStr">
        <is>
          <t>Очень доволен</t>
        </is>
      </c>
    </row>
    <row r="63">
      <c r="A63" s="5" t="n">
        <v>100062</v>
      </c>
      <c r="B63" s="6" t="inlineStr">
        <is>
          <t>Иванов Максим</t>
        </is>
      </c>
      <c r="C63" s="5" t="inlineStr">
        <is>
          <t>N/A</t>
        </is>
      </c>
      <c r="D63" s="6" t="inlineStr"/>
      <c r="E63" s="6" t="inlineStr">
        <is>
          <t>Екб</t>
        </is>
      </c>
      <c r="F63" s="7" t="n">
        <v>45762</v>
      </c>
      <c r="G63" s="7" t="n">
        <v>45925</v>
      </c>
      <c r="H63" s="5" t="n">
        <v>36</v>
      </c>
      <c r="I63" s="8" t="n">
        <v>4984.382557079468</v>
      </c>
      <c r="J63" s="8" t="n">
        <v>179437.7720548608</v>
      </c>
      <c r="K63" s="9" t="n">
        <v>93752.97654038612</v>
      </c>
      <c r="L63" s="5" t="n">
        <v>609</v>
      </c>
      <c r="M63" s="6" t="inlineStr">
        <is>
          <t>web</t>
        </is>
      </c>
      <c r="N63" s="6" t="inlineStr">
        <is>
          <t>partner</t>
        </is>
      </c>
      <c r="O63" s="5" t="n">
        <v>3</v>
      </c>
      <c r="P63" s="6" t="inlineStr">
        <is>
          <t>55@mail.ru</t>
        </is>
      </c>
      <c r="Q63" s="6" t="inlineStr"/>
      <c r="R63" s="5" t="n">
        <v>1</v>
      </c>
      <c r="S63" s="6" t="inlineStr">
        <is>
          <t xml:space="preserve">   много пробелов   </t>
        </is>
      </c>
    </row>
    <row r="64">
      <c r="A64" s="5" t="n">
        <v>100063</v>
      </c>
      <c r="B64" s="6" t="inlineStr">
        <is>
          <t>Сидоров Ирина</t>
        </is>
      </c>
      <c r="C64" s="5" t="n">
        <v>0</v>
      </c>
      <c r="D64" s="6" t="inlineStr">
        <is>
          <t>M</t>
        </is>
      </c>
      <c r="E64" s="6" t="inlineStr">
        <is>
          <t>Moscow</t>
        </is>
      </c>
      <c r="F64" s="7" t="n">
        <v>45502</v>
      </c>
      <c r="G64" s="7" t="n">
        <v>45924</v>
      </c>
      <c r="H64" s="5" t="inlineStr"/>
      <c r="I64" s="8" t="inlineStr">
        <is>
          <t>N/A</t>
        </is>
      </c>
      <c r="J64" s="8" t="n">
        <v>121670.9178488583</v>
      </c>
      <c r="K64" s="9" t="n">
        <v>75857.45870060472</v>
      </c>
      <c r="L64" s="5" t="n">
        <v>508</v>
      </c>
      <c r="M64" s="6" t="inlineStr">
        <is>
          <t>iOS</t>
        </is>
      </c>
      <c r="N64" s="6" t="inlineStr">
        <is>
          <t>e-mail</t>
        </is>
      </c>
      <c r="O64" s="5" t="n">
        <v>6</v>
      </c>
      <c r="P64" s="6" t="inlineStr">
        <is>
          <t>56@gmail.com</t>
        </is>
      </c>
      <c r="Q64" s="6" t="inlineStr">
        <is>
          <t>+7 901 316-34-25</t>
        </is>
      </c>
      <c r="R64" s="5" t="n">
        <v>0</v>
      </c>
      <c r="S64" s="6" t="inlineStr">
        <is>
          <t>"возврат"</t>
        </is>
      </c>
    </row>
    <row r="65">
      <c r="A65" s="5" t="n">
        <v>100064</v>
      </c>
      <c r="B65" s="6" t="inlineStr">
        <is>
          <t>Морозов Мария</t>
        </is>
      </c>
      <c r="C65" s="5" t="n">
        <v>63</v>
      </c>
      <c r="D65" s="6" t="inlineStr">
        <is>
          <t xml:space="preserve">Ж </t>
        </is>
      </c>
      <c r="E65" s="6" t="inlineStr">
        <is>
          <t>самара</t>
        </is>
      </c>
      <c r="F65" s="7" t="n">
        <v>45172</v>
      </c>
      <c r="G65" s="7" t="n">
        <v>45737</v>
      </c>
      <c r="H65" s="5" t="n">
        <v>20</v>
      </c>
      <c r="I65" s="8" t="n">
        <v>6316.354115478277</v>
      </c>
      <c r="J65" s="8" t="n">
        <v>126327.0823095655</v>
      </c>
      <c r="K65" s="9" t="inlineStr">
        <is>
          <t>142739.53</t>
        </is>
      </c>
      <c r="L65" s="5" t="n">
        <v>667</v>
      </c>
      <c r="M65" s="6" t="n"/>
      <c r="N65" s="6" t="inlineStr">
        <is>
          <t>соцсети</t>
        </is>
      </c>
      <c r="O65" s="5" t="n">
        <v>5</v>
      </c>
      <c r="P65" s="6" t="inlineStr">
        <is>
          <t>57gmail.com</t>
        </is>
      </c>
      <c r="Q65" s="6" t="inlineStr">
        <is>
          <t>+7 942 335-58-82</t>
        </is>
      </c>
      <c r="R65" s="5" t="n">
        <v>1</v>
      </c>
      <c r="S65" s="6" t="inlineStr">
        <is>
          <t>перезвоните
пожалуйста</t>
        </is>
      </c>
    </row>
    <row r="66">
      <c r="A66" s="5" t="n">
        <v>100065</v>
      </c>
      <c r="B66" s="6" t="inlineStr">
        <is>
          <t>Попов Татьяна</t>
        </is>
      </c>
      <c r="C66" s="5" t="n">
        <v>34</v>
      </c>
      <c r="D66" s="6" t="n"/>
      <c r="E66" s="6" t="inlineStr">
        <is>
          <t>Ростов-на-Дону</t>
        </is>
      </c>
      <c r="F66" s="7" t="n">
        <v>45398</v>
      </c>
      <c r="G66" s="7" t="n">
        <v>45570</v>
      </c>
      <c r="H66" s="5" t="n">
        <v>46</v>
      </c>
      <c r="I66" s="8" t="n">
        <v>6462.316357652256</v>
      </c>
      <c r="J66" s="8" t="n">
        <v>297266.5524520038</v>
      </c>
      <c r="K66" s="9" t="n"/>
      <c r="L66" s="5" t="n">
        <v>800</v>
      </c>
      <c r="M66" s="6" t="inlineStr">
        <is>
          <t>web</t>
        </is>
      </c>
      <c r="N66" s="6" t="inlineStr">
        <is>
          <t>organic</t>
        </is>
      </c>
      <c r="O66" s="5" t="n">
        <v>3</v>
      </c>
      <c r="P66" s="6" t="inlineStr">
        <is>
          <t>58@yandex.ru</t>
        </is>
      </c>
      <c r="Q66" s="6" t="inlineStr">
        <is>
          <t>+7 902 106-78-80</t>
        </is>
      </c>
      <c r="R66" s="5" t="inlineStr">
        <is>
          <t>no</t>
        </is>
      </c>
      <c r="S66" s="6" t="inlineStr">
        <is>
          <t>перезвоните
пожалуйста</t>
        </is>
      </c>
    </row>
    <row r="67">
      <c r="A67" s="5" t="n">
        <v>100066</v>
      </c>
      <c r="B67" s="6" t="inlineStr">
        <is>
          <t>Новиков Ольга</t>
        </is>
      </c>
      <c r="C67" s="5" t="n">
        <v>36</v>
      </c>
      <c r="D67" s="6" t="inlineStr">
        <is>
          <t xml:space="preserve">Ж </t>
        </is>
      </c>
      <c r="E67" s="6" t="inlineStr">
        <is>
          <t>Samara</t>
        </is>
      </c>
      <c r="F67" s="7" t="n">
        <v>45752</v>
      </c>
      <c r="G67" s="7" t="n">
        <v>45843</v>
      </c>
      <c r="H67" s="5" t="n">
        <v>6</v>
      </c>
      <c r="I67" s="8" t="n">
        <v>7385.366333442585</v>
      </c>
      <c r="J67" s="8" t="n">
        <v>44312.19800065551</v>
      </c>
      <c r="K67" s="9" t="n">
        <v>75422.83143210688</v>
      </c>
      <c r="L67" s="5" t="n">
        <v>839</v>
      </c>
      <c r="M67" s="6" t="inlineStr">
        <is>
          <t>android</t>
        </is>
      </c>
      <c r="N67" s="6" t="inlineStr">
        <is>
          <t xml:space="preserve">referral </t>
        </is>
      </c>
      <c r="O67" s="5" t="n">
        <v>5</v>
      </c>
      <c r="P67" s="6" t="inlineStr">
        <is>
          <t>59@YANDEX.RU</t>
        </is>
      </c>
      <c r="Q67" s="6" t="inlineStr">
        <is>
          <t>+7 901 819-31-20</t>
        </is>
      </c>
      <c r="R67" s="5" t="n">
        <v>1</v>
      </c>
      <c r="S67" s="6" t="inlineStr">
        <is>
          <t xml:space="preserve">   много пробелов   </t>
        </is>
      </c>
    </row>
    <row r="68">
      <c r="A68" s="5" t="n">
        <v>100067</v>
      </c>
      <c r="B68" s="6" t="inlineStr">
        <is>
          <t>Попов Максим</t>
        </is>
      </c>
      <c r="C68" s="5" t="inlineStr"/>
      <c r="D68" s="6" t="inlineStr">
        <is>
          <t>ж</t>
        </is>
      </c>
      <c r="E68" s="6" t="inlineStr">
        <is>
          <t>Москва</t>
        </is>
      </c>
      <c r="F68" s="7" t="n">
        <v>45162</v>
      </c>
      <c r="G68" s="7" t="n">
        <v>45378</v>
      </c>
      <c r="H68" s="5" t="n">
        <v>57</v>
      </c>
      <c r="I68" s="8" t="n">
        <v>7010.876679362042</v>
      </c>
      <c r="J68" s="8" t="n">
        <v>399619.9707236364</v>
      </c>
      <c r="K68" s="9" t="inlineStr">
        <is>
          <t>N/A</t>
        </is>
      </c>
      <c r="L68" s="5" t="n">
        <v>347</v>
      </c>
      <c r="M68" s="6" t="inlineStr">
        <is>
          <t>iOS</t>
        </is>
      </c>
      <c r="N68" s="6" t="inlineStr">
        <is>
          <t>соцсети</t>
        </is>
      </c>
      <c r="O68" s="5" t="n">
        <v>2</v>
      </c>
      <c r="P68" s="6" t="inlineStr">
        <is>
          <t>60@yandex.ru</t>
        </is>
      </c>
      <c r="Q68" s="6" t="inlineStr">
        <is>
          <t>+7 969 439-59-27</t>
        </is>
      </c>
      <c r="R68" s="5" t="n">
        <v>1</v>
      </c>
      <c r="S68" s="6" t="inlineStr">
        <is>
          <t>перезвоните
пожалуйста</t>
        </is>
      </c>
    </row>
    <row r="69">
      <c r="A69" s="5" t="n">
        <v>100068</v>
      </c>
      <c r="B69" s="6" t="inlineStr">
        <is>
          <t>Новиков Пётр</t>
        </is>
      </c>
      <c r="C69" s="5" t="n">
        <v>65</v>
      </c>
      <c r="D69" s="6" t="inlineStr">
        <is>
          <t xml:space="preserve">М </t>
        </is>
      </c>
      <c r="E69" s="6" t="inlineStr">
        <is>
          <t>МОСКВА</t>
        </is>
      </c>
      <c r="F69" s="7" t="inlineStr">
        <is>
          <t>2025/13/01</t>
        </is>
      </c>
      <c r="G69" s="7" t="n">
        <v>45474</v>
      </c>
      <c r="H69" s="5" t="n">
        <v>14</v>
      </c>
      <c r="I69" s="8" t="n">
        <v>6790.059932098812</v>
      </c>
      <c r="J69" s="8" t="n">
        <v>95060.83904938337</v>
      </c>
      <c r="K69" s="9" t="n">
        <v>196871.3002740518</v>
      </c>
      <c r="L69" s="5" t="n"/>
      <c r="M69" s="6" t="inlineStr">
        <is>
          <t>WEB</t>
        </is>
      </c>
      <c r="N69" s="6" t="inlineStr">
        <is>
          <t>орг</t>
        </is>
      </c>
      <c r="O69" s="5" t="n">
        <v>6</v>
      </c>
      <c r="P69" s="6" t="inlineStr">
        <is>
          <t>61@mail.ru</t>
        </is>
      </c>
      <c r="Q69" s="6" t="inlineStr">
        <is>
          <t>8 940 469-23-21</t>
        </is>
      </c>
      <c r="R69" s="5" t="n">
        <v>1</v>
      </c>
      <c r="S69" s="6" t="inlineStr">
        <is>
          <t>"возврат"</t>
        </is>
      </c>
    </row>
    <row r="70">
      <c r="A70" s="5" t="n">
        <v>100069</v>
      </c>
      <c r="B70" s="6" t="inlineStr">
        <is>
          <t>Смирнов Дмитрий</t>
        </is>
      </c>
      <c r="C70" s="5" t="inlineStr"/>
      <c r="D70" s="6" t="inlineStr">
        <is>
          <t xml:space="preserve">М </t>
        </is>
      </c>
      <c r="E70" s="6" t="inlineStr">
        <is>
          <t>St. Petersburg</t>
        </is>
      </c>
      <c r="F70" s="7" t="n">
        <v>45118</v>
      </c>
      <c r="G70" s="7" t="n">
        <v>45559</v>
      </c>
      <c r="H70" s="5" t="n">
        <v>28</v>
      </c>
      <c r="I70" s="8" t="n">
        <v>4677.387741659209</v>
      </c>
      <c r="J70" s="8" t="n">
        <v>130966.8567664578</v>
      </c>
      <c r="K70" s="9" t="n">
        <v>43757.3732885736</v>
      </c>
      <c r="L70" s="5" t="n">
        <v>391</v>
      </c>
      <c r="M70" s="6" t="inlineStr">
        <is>
          <t>ios</t>
        </is>
      </c>
      <c r="N70" s="6" t="inlineStr">
        <is>
          <t>орг</t>
        </is>
      </c>
      <c r="O70" s="5" t="n">
        <v>6</v>
      </c>
      <c r="P70" s="6" t="inlineStr">
        <is>
          <t>62@gmail.com</t>
        </is>
      </c>
      <c r="Q70" s="6" t="inlineStr">
        <is>
          <t>+7 908 271-65-45</t>
        </is>
      </c>
      <c r="R70" s="5" t="n">
        <v>1</v>
      </c>
      <c r="S70" s="6" t="inlineStr">
        <is>
          <t>не понравилось 😕</t>
        </is>
      </c>
    </row>
    <row r="71">
      <c r="A71" s="5" t="n">
        <v>100070</v>
      </c>
      <c r="B71" s="6" t="inlineStr">
        <is>
          <t>Попов Пётр</t>
        </is>
      </c>
      <c r="C71" s="5" t="n">
        <v>34</v>
      </c>
      <c r="D71" s="6" t="n"/>
      <c r="E71" s="6" t="inlineStr">
        <is>
          <t xml:space="preserve">Ростов-на-Дону </t>
        </is>
      </c>
      <c r="F71" s="7" t="inlineStr">
        <is>
          <t>2024-08-31</t>
        </is>
      </c>
      <c r="G71" s="7" t="n">
        <v>45850</v>
      </c>
      <c r="H71" s="5" t="n">
        <v>12</v>
      </c>
      <c r="I71" s="8" t="n">
        <v>3933.962246792709</v>
      </c>
      <c r="J71" s="8" t="n">
        <v>47207.54696151251</v>
      </c>
      <c r="K71" s="9" t="n">
        <v>21556.49496785845</v>
      </c>
      <c r="L71" s="5" t="n">
        <v>705</v>
      </c>
      <c r="M71" s="6" t="inlineStr">
        <is>
          <t>WEB</t>
        </is>
      </c>
      <c r="N71" s="6" t="inlineStr">
        <is>
          <t>partner</t>
        </is>
      </c>
      <c r="O71" s="5" t="n">
        <v>6</v>
      </c>
      <c r="P71" s="6" t="inlineStr">
        <is>
          <t>63@yandex.ru</t>
        </is>
      </c>
      <c r="Q71" s="6" t="inlineStr">
        <is>
          <t>+7 931 433-58-45</t>
        </is>
      </c>
      <c r="R71" s="5" t="n">
        <v>1</v>
      </c>
      <c r="S71" s="6" t="inlineStr">
        <is>
          <t>не понравилось 😕</t>
        </is>
      </c>
    </row>
    <row r="72">
      <c r="A72" s="5" t="n">
        <v>100071</v>
      </c>
      <c r="B72" s="6" t="inlineStr">
        <is>
          <t>Морозов Пётр</t>
        </is>
      </c>
      <c r="C72" s="5" t="n">
        <v>30</v>
      </c>
      <c r="D72" s="6" t="n"/>
      <c r="E72" s="6" t="inlineStr">
        <is>
          <t>г. Москва</t>
        </is>
      </c>
      <c r="F72" s="7" t="n">
        <v>45671</v>
      </c>
      <c r="G72" s="7" t="n">
        <v>45907</v>
      </c>
      <c r="H72" s="5" t="n"/>
      <c r="I72" s="8" t="n">
        <v>5812.752884420476</v>
      </c>
      <c r="J72" s="8" t="n">
        <v>348765.1730652286</v>
      </c>
      <c r="K72" s="9" t="n">
        <v>87006.17783661792</v>
      </c>
      <c r="L72" s="5" t="n">
        <v>370</v>
      </c>
      <c r="M72" s="6" t="inlineStr">
        <is>
          <t>tablet</t>
        </is>
      </c>
      <c r="N72" s="6" t="inlineStr">
        <is>
          <t>email</t>
        </is>
      </c>
      <c r="O72" s="5" t="inlineStr"/>
      <c r="P72" s="6" t="inlineStr">
        <is>
          <t>64@gmail.com</t>
        </is>
      </c>
      <c r="Q72" s="6" t="inlineStr">
        <is>
          <t>+79687089120</t>
        </is>
      </c>
      <c r="R72" s="5" t="n">
        <v>0</v>
      </c>
      <c r="S72" s="6" t="inlineStr">
        <is>
          <t>—</t>
        </is>
      </c>
    </row>
    <row r="73">
      <c r="A73" s="5" t="n">
        <v>100072</v>
      </c>
      <c r="B73" s="6" t="inlineStr">
        <is>
          <t>Попов Татьяна</t>
        </is>
      </c>
      <c r="C73" s="5" t="n">
        <v>28</v>
      </c>
      <c r="D73" s="6" t="n"/>
      <c r="E73" s="6" t="inlineStr">
        <is>
          <t>Samara</t>
        </is>
      </c>
      <c r="F73" s="7" t="n">
        <v>45697</v>
      </c>
      <c r="G73" s="7" t="inlineStr"/>
      <c r="H73" s="5" t="inlineStr">
        <is>
          <t>unknown</t>
        </is>
      </c>
      <c r="I73" s="8" t="n">
        <v>3728.416579176367</v>
      </c>
      <c r="J73" s="8" t="n">
        <v>6711149.842517462</v>
      </c>
      <c r="K73" s="9" t="inlineStr">
        <is>
          <t>71 060,25</t>
        </is>
      </c>
      <c r="L73" s="5" t="n">
        <v>831</v>
      </c>
      <c r="M73" s="6" t="inlineStr">
        <is>
          <t>ios</t>
        </is>
      </c>
      <c r="N73" s="6" t="inlineStr">
        <is>
          <t>ref</t>
        </is>
      </c>
      <c r="O73" s="5" t="n">
        <v>9</v>
      </c>
      <c r="P73" s="6" t="inlineStr">
        <is>
          <t>65@yandex.ru</t>
        </is>
      </c>
      <c r="Q73" s="6" t="inlineStr">
        <is>
          <t>8 966 594-54-70</t>
        </is>
      </c>
      <c r="R73" s="5" t="n">
        <v>1</v>
      </c>
      <c r="S73" s="6" t="inlineStr">
        <is>
          <t>"возврат"</t>
        </is>
      </c>
    </row>
    <row r="74">
      <c r="A74" s="5" t="n">
        <v>100073</v>
      </c>
      <c r="B74" s="6" t="inlineStr">
        <is>
          <t>Попов Елена</t>
        </is>
      </c>
      <c r="C74" s="5" t="n">
        <v>22</v>
      </c>
      <c r="D74" s="6" t="inlineStr">
        <is>
          <t xml:space="preserve">Ж </t>
        </is>
      </c>
      <c r="E74" s="6" t="inlineStr">
        <is>
          <t>г. Москва</t>
        </is>
      </c>
      <c r="F74" s="7" t="n">
        <v>45756</v>
      </c>
      <c r="G74" s="7" t="n">
        <v>45814</v>
      </c>
      <c r="H74" s="5" t="n">
        <v>1</v>
      </c>
      <c r="I74" s="8" t="n">
        <v>6868.850060351823</v>
      </c>
      <c r="J74" s="8" t="n">
        <v>6868.850060351823</v>
      </c>
      <c r="K74" s="9" t="n">
        <v>175742.0465649033</v>
      </c>
      <c r="L74" s="5" t="n">
        <v>468</v>
      </c>
      <c r="M74" s="6" t="inlineStr">
        <is>
          <t>таблет</t>
        </is>
      </c>
      <c r="N74" s="6" t="inlineStr">
        <is>
          <t>соцсети</t>
        </is>
      </c>
      <c r="O74" s="5" t="n">
        <v>4</v>
      </c>
      <c r="P74" s="6" t="inlineStr">
        <is>
          <t>66@example.com</t>
        </is>
      </c>
      <c r="Q74" s="6" t="inlineStr">
        <is>
          <t>+79263851883</t>
        </is>
      </c>
      <c r="R74" s="5" t="n">
        <v>1</v>
      </c>
      <c r="S74" s="6" t="inlineStr">
        <is>
          <t>перезвоните
пожалуйста</t>
        </is>
      </c>
    </row>
    <row r="75">
      <c r="A75" s="5" t="n">
        <v>100074</v>
      </c>
      <c r="B75" s="6" t="inlineStr">
        <is>
          <t>Попов Анна</t>
        </is>
      </c>
      <c r="C75" s="5" t="n">
        <v>38</v>
      </c>
      <c r="D75" s="6" t="inlineStr">
        <is>
          <t>male</t>
        </is>
      </c>
      <c r="E75" s="6" t="inlineStr">
        <is>
          <t>Rostov-on-Don</t>
        </is>
      </c>
      <c r="F75" s="7" t="n">
        <v>45043</v>
      </c>
      <c r="G75" s="7" t="n">
        <v>45311</v>
      </c>
      <c r="H75" s="5" t="n">
        <v>42</v>
      </c>
      <c r="I75" s="8" t="n">
        <v>6969.774105929805</v>
      </c>
      <c r="J75" s="8" t="n">
        <v>292730.5124490518</v>
      </c>
      <c r="K75" s="9" t="inlineStr">
        <is>
          <t>166 994,97</t>
        </is>
      </c>
      <c r="L75" s="5" t="n">
        <v>697</v>
      </c>
      <c r="M75" s="6" t="inlineStr">
        <is>
          <t>ios</t>
        </is>
      </c>
      <c r="N75" s="6" t="inlineStr">
        <is>
          <t>email</t>
        </is>
      </c>
      <c r="O75" s="5" t="n">
        <v>10</v>
      </c>
      <c r="P75" s="6" t="inlineStr">
        <is>
          <t>67@mail.ru</t>
        </is>
      </c>
      <c r="Q75" s="6" t="inlineStr">
        <is>
          <t>+7 954 290-72-91</t>
        </is>
      </c>
      <c r="R75" s="5" t="n">
        <v>1</v>
      </c>
      <c r="S75" s="6" t="inlineStr">
        <is>
          <t>не понравилось 😕</t>
        </is>
      </c>
    </row>
    <row r="76">
      <c r="A76" s="5" t="n">
        <v>100075</v>
      </c>
      <c r="B76" s="6" t="inlineStr">
        <is>
          <t>Новиков Анна</t>
        </is>
      </c>
      <c r="C76" s="5" t="n">
        <v>28</v>
      </c>
      <c r="D76" s="6" t="inlineStr">
        <is>
          <t xml:space="preserve">Ж </t>
        </is>
      </c>
      <c r="E76" s="6" t="inlineStr">
        <is>
          <t>новосибирск</t>
        </is>
      </c>
      <c r="F76" s="7" t="n">
        <v>45070</v>
      </c>
      <c r="G76" s="7" t="n">
        <v>45261</v>
      </c>
      <c r="H76" s="5" t="n">
        <v>20</v>
      </c>
      <c r="I76" s="8" t="n">
        <v>6814.88910602411</v>
      </c>
      <c r="J76" s="8" t="inlineStr">
        <is>
          <t>136 297,78</t>
        </is>
      </c>
      <c r="K76" s="9" t="n"/>
      <c r="L76" s="5" t="n">
        <v>309</v>
      </c>
      <c r="M76" s="6" t="inlineStr">
        <is>
          <t>WEB</t>
        </is>
      </c>
      <c r="N76" s="6" t="inlineStr">
        <is>
          <t>organic</t>
        </is>
      </c>
      <c r="O76" s="5" t="n">
        <v>8</v>
      </c>
      <c r="P76" s="6" t="inlineStr"/>
      <c r="Q76" s="6" t="inlineStr">
        <is>
          <t>+7 958 679-73-80</t>
        </is>
      </c>
      <c r="R76" s="5" t="n">
        <v>1</v>
      </c>
      <c r="S76" s="6" t="inlineStr">
        <is>
          <t xml:space="preserve">   много пробелов   </t>
        </is>
      </c>
    </row>
    <row r="77">
      <c r="A77" s="5" t="n">
        <v>100076</v>
      </c>
      <c r="B77" s="6" t="inlineStr">
        <is>
          <t>Новиков Ольга</t>
        </is>
      </c>
      <c r="C77" s="5" t="n">
        <v>70</v>
      </c>
      <c r="D77" s="6" t="inlineStr">
        <is>
          <t xml:space="preserve">Ж </t>
        </is>
      </c>
      <c r="E77" s="6" t="inlineStr">
        <is>
          <t>Москва</t>
        </is>
      </c>
      <c r="F77" s="7" t="n">
        <v>45705</v>
      </c>
      <c r="G77" s="7" t="n">
        <v>45930</v>
      </c>
      <c r="H77" s="5" t="n">
        <v>34</v>
      </c>
      <c r="I77" s="8" t="n">
        <v>2139.064512575551</v>
      </c>
      <c r="J77" s="8" t="n">
        <v>72728.19342756874</v>
      </c>
      <c r="K77" s="9" t="n">
        <v>189277.400455745</v>
      </c>
      <c r="L77" s="5" t="n">
        <v>553</v>
      </c>
      <c r="M77" s="6" t="inlineStr">
        <is>
          <t>ios</t>
        </is>
      </c>
      <c r="N77" s="6" t="inlineStr">
        <is>
          <t>соцсети</t>
        </is>
      </c>
      <c r="O77" s="5" t="inlineStr">
        <is>
          <t xml:space="preserve">5 </t>
        </is>
      </c>
      <c r="P77" s="6" t="inlineStr">
        <is>
          <t>69@mail.ru</t>
        </is>
      </c>
      <c r="Q77" s="6" t="inlineStr">
        <is>
          <t>+7 907 683-54-78</t>
        </is>
      </c>
      <c r="R77" s="5" t="n">
        <v>0</v>
      </c>
      <c r="S77" s="6" t="inlineStr">
        <is>
          <t>Проблемы с доставкой</t>
        </is>
      </c>
    </row>
    <row r="78">
      <c r="A78" s="5" t="n">
        <v>100077</v>
      </c>
      <c r="B78" s="6" t="inlineStr">
        <is>
          <t>Смирнов Дмитрий</t>
        </is>
      </c>
      <c r="C78" s="5" t="n">
        <v>36</v>
      </c>
      <c r="D78" s="6" t="n"/>
      <c r="E78" s="6" t="inlineStr">
        <is>
          <t>St. Petersburg</t>
        </is>
      </c>
      <c r="F78" s="7" t="n">
        <v>45065</v>
      </c>
      <c r="G78" s="7" t="n">
        <v>45833</v>
      </c>
      <c r="H78" s="5" t="n">
        <v>50</v>
      </c>
      <c r="I78" s="8" t="n">
        <v>3586.971673300603</v>
      </c>
      <c r="J78" s="8" t="n">
        <v>179348.5836650302</v>
      </c>
      <c r="K78" s="9" t="n">
        <v>83784.4131843816</v>
      </c>
      <c r="L78" s="5" t="n">
        <v>429</v>
      </c>
      <c r="M78" s="6" t="inlineStr">
        <is>
          <t>android</t>
        </is>
      </c>
      <c r="N78" s="6" t="inlineStr">
        <is>
          <t xml:space="preserve">referral </t>
        </is>
      </c>
      <c r="O78" s="5" t="n">
        <v>3</v>
      </c>
      <c r="P78" s="6" t="inlineStr">
        <is>
          <t>70@gmail.com</t>
        </is>
      </c>
      <c r="Q78" s="6" t="inlineStr">
        <is>
          <t>+7 947 565-72-51</t>
        </is>
      </c>
      <c r="R78" s="5" t="n">
        <v>1</v>
      </c>
      <c r="S78" s="6" t="inlineStr">
        <is>
          <t>не понравилось 😕</t>
        </is>
      </c>
    </row>
    <row r="79">
      <c r="A79" s="5" t="n">
        <v>100078</v>
      </c>
      <c r="B79" s="6" t="inlineStr">
        <is>
          <t>Петров Ирина</t>
        </is>
      </c>
      <c r="C79" s="5" t="n">
        <v>64</v>
      </c>
      <c r="D79" s="6" t="inlineStr"/>
      <c r="E79" s="6" t="inlineStr">
        <is>
          <t>нижний новгород</t>
        </is>
      </c>
      <c r="F79" s="7" t="n">
        <v>45797</v>
      </c>
      <c r="G79" s="7" t="n">
        <v>45813</v>
      </c>
      <c r="H79" s="5" t="n">
        <v>50</v>
      </c>
      <c r="I79" s="8" t="n"/>
      <c r="J79" s="8" t="n">
        <v>225409.1741453368</v>
      </c>
      <c r="K79" s="9" t="n">
        <v>118817.9131576043</v>
      </c>
      <c r="L79" s="5" t="inlineStr"/>
      <c r="M79" s="6" t="inlineStr">
        <is>
          <t>ios</t>
        </is>
      </c>
      <c r="N79" s="6" t="inlineStr">
        <is>
          <t>e-mail</t>
        </is>
      </c>
      <c r="O79" s="5" t="n">
        <v>8</v>
      </c>
      <c r="P79" s="6" t="inlineStr">
        <is>
          <t>71@yandex.ru</t>
        </is>
      </c>
      <c r="Q79" s="6" t="inlineStr">
        <is>
          <t>+79882359348</t>
        </is>
      </c>
      <c r="R79" s="5" t="n">
        <v>1</v>
      </c>
      <c r="S79" s="6" t="inlineStr">
        <is>
          <t>Проблемы с доставкой</t>
        </is>
      </c>
    </row>
    <row r="80">
      <c r="A80" s="5" t="n">
        <v>100079</v>
      </c>
      <c r="B80" s="6" t="inlineStr">
        <is>
          <t>петров ольга</t>
        </is>
      </c>
      <c r="C80" s="5" t="n">
        <v>59</v>
      </c>
      <c r="D80" s="6" t="inlineStr">
        <is>
          <t>male</t>
        </is>
      </c>
      <c r="E80" s="6" t="inlineStr">
        <is>
          <t xml:space="preserve">Новосибирск  </t>
        </is>
      </c>
      <c r="F80" s="7" t="n">
        <v>45011</v>
      </c>
      <c r="G80" s="7" t="n">
        <v>45391</v>
      </c>
      <c r="H80" s="5" t="inlineStr"/>
      <c r="I80" s="8" t="n">
        <v>7278.502016267435</v>
      </c>
      <c r="J80" s="8" t="n">
        <v>305697.0846832322</v>
      </c>
      <c r="K80" s="9" t="n">
        <v>111158.5603944136</v>
      </c>
      <c r="L80" s="5" t="n">
        <v>612</v>
      </c>
      <c r="M80" s="6" t="inlineStr">
        <is>
          <t>ios</t>
        </is>
      </c>
      <c r="N80" s="6" t="inlineStr">
        <is>
          <t>e-mail</t>
        </is>
      </c>
      <c r="O80" s="5" t="n"/>
      <c r="P80" s="6" t="inlineStr">
        <is>
          <t xml:space="preserve"> 72@yandex.ru </t>
        </is>
      </c>
      <c r="Q80" s="6" t="inlineStr">
        <is>
          <t>+7 913 205-50-57</t>
        </is>
      </c>
      <c r="R80" s="5" t="n">
        <v>1</v>
      </c>
      <c r="S80" s="6" t="inlineStr">
        <is>
          <t>ок</t>
        </is>
      </c>
    </row>
    <row r="81">
      <c r="A81" s="5" t="n">
        <v>100080</v>
      </c>
      <c r="B81" s="6" t="inlineStr">
        <is>
          <t>Сидоров Максим</t>
        </is>
      </c>
      <c r="C81" s="5" t="inlineStr">
        <is>
          <t>twenty</t>
        </is>
      </c>
      <c r="D81" s="6" t="inlineStr">
        <is>
          <t>F</t>
        </is>
      </c>
      <c r="E81" s="6" t="inlineStr">
        <is>
          <t>Санкт Петербург</t>
        </is>
      </c>
      <c r="F81" s="7" t="n">
        <v>45470</v>
      </c>
      <c r="G81" s="7" t="n">
        <v>45478</v>
      </c>
      <c r="H81" s="5" t="n">
        <v>39</v>
      </c>
      <c r="I81" s="8" t="n">
        <v>5375.151598683552</v>
      </c>
      <c r="J81" s="8" t="n">
        <v>209630.9123486585</v>
      </c>
      <c r="K81" s="9" t="n">
        <v>186159.3660637942</v>
      </c>
      <c r="L81" s="5" t="n">
        <v>455</v>
      </c>
      <c r="M81" s="6" t="n"/>
      <c r="N81" s="6" t="inlineStr">
        <is>
          <t>соцсети</t>
        </is>
      </c>
      <c r="O81" s="5" t="n">
        <v>7</v>
      </c>
      <c r="P81" s="6" t="inlineStr">
        <is>
          <t>73@gmail.com</t>
        </is>
      </c>
      <c r="Q81" s="6" t="inlineStr">
        <is>
          <t>+7 988 127-94-48 доб. 87</t>
        </is>
      </c>
      <c r="R81" s="5" t="n">
        <v>1</v>
      </c>
      <c r="S81" s="6" t="inlineStr">
        <is>
          <t>Очень доволен</t>
        </is>
      </c>
    </row>
    <row r="82">
      <c r="A82" s="5" t="n">
        <v>100081</v>
      </c>
      <c r="B82" s="6" t="inlineStr">
        <is>
          <t>Соколов Ирина</t>
        </is>
      </c>
      <c r="C82" s="5" t="n">
        <v>36</v>
      </c>
      <c r="D82" s="6" t="inlineStr">
        <is>
          <t>ж</t>
        </is>
      </c>
      <c r="E82" s="6" t="inlineStr">
        <is>
          <t xml:space="preserve">Екатеринбург </t>
        </is>
      </c>
      <c r="F82" s="7" t="n">
        <v>45433</v>
      </c>
      <c r="G82" s="7" t="n">
        <v>45828</v>
      </c>
      <c r="H82" s="5" t="n">
        <v>7</v>
      </c>
      <c r="I82" s="8" t="n">
        <v>2308.113167039074</v>
      </c>
      <c r="J82" s="8" t="n"/>
      <c r="K82" s="9" t="inlineStr">
        <is>
          <t>N/A</t>
        </is>
      </c>
      <c r="L82" s="5" t="n">
        <v>312</v>
      </c>
      <c r="M82" s="6" t="inlineStr">
        <is>
          <t>Android</t>
        </is>
      </c>
      <c r="N82" s="6" t="n"/>
      <c r="O82" s="5" t="n"/>
      <c r="P82" s="6" t="inlineStr">
        <is>
          <t>74@yandex.ru</t>
        </is>
      </c>
      <c r="Q82" s="6" t="inlineStr">
        <is>
          <t>+7 980 829-74-63</t>
        </is>
      </c>
      <c r="R82" s="5" t="n">
        <v>1</v>
      </c>
      <c r="S82" s="6" t="inlineStr">
        <is>
          <t xml:space="preserve">   много пробелов   </t>
        </is>
      </c>
    </row>
    <row r="83">
      <c r="A83" s="5" t="n">
        <v>100082</v>
      </c>
      <c r="B83" s="6" t="inlineStr">
        <is>
          <t>Новиков Татьяна</t>
        </is>
      </c>
      <c r="C83" s="5" t="n">
        <v>52</v>
      </c>
      <c r="D83" s="6" t="inlineStr">
        <is>
          <t>female</t>
        </is>
      </c>
      <c r="E83" s="6" t="inlineStr">
        <is>
          <t>Новосибирск</t>
        </is>
      </c>
      <c r="F83" s="7" t="n">
        <v>45012</v>
      </c>
      <c r="G83" s="7" t="n">
        <v>45329</v>
      </c>
      <c r="H83" s="5" t="inlineStr">
        <is>
          <t>unknown</t>
        </is>
      </c>
      <c r="I83" s="8" t="n">
        <v>4334.785237214986</v>
      </c>
      <c r="J83" s="8" t="inlineStr">
        <is>
          <t>N/A</t>
        </is>
      </c>
      <c r="K83" s="9" t="n">
        <v>205853.8186232503</v>
      </c>
      <c r="L83" s="5" t="n">
        <v>849</v>
      </c>
      <c r="M83" s="6" t="inlineStr">
        <is>
          <t>ios</t>
        </is>
      </c>
      <c r="N83" s="6" t="inlineStr">
        <is>
          <t>Organic</t>
        </is>
      </c>
      <c r="O83" s="5" t="inlineStr"/>
      <c r="P83" s="6" t="inlineStr">
        <is>
          <t>75@mail.ru</t>
        </is>
      </c>
      <c r="Q83" s="6" t="inlineStr">
        <is>
          <t>+7 920 608-54-76</t>
        </is>
      </c>
      <c r="R83" s="5" t="n">
        <v>1</v>
      </c>
      <c r="S83" s="6" t="inlineStr">
        <is>
          <t>Проблемы с доставкой</t>
        </is>
      </c>
    </row>
    <row r="84">
      <c r="A84" s="5" t="n">
        <v>100083</v>
      </c>
      <c r="B84" s="6" t="inlineStr">
        <is>
          <t>Сидоров Ольга</t>
        </is>
      </c>
      <c r="C84" s="5" t="n">
        <v>41</v>
      </c>
      <c r="D84" s="6" t="inlineStr">
        <is>
          <t xml:space="preserve">Ж </t>
        </is>
      </c>
      <c r="E84" s="6" t="inlineStr">
        <is>
          <t xml:space="preserve">Новосибирск  </t>
        </is>
      </c>
      <c r="F84" s="7" t="inlineStr">
        <is>
          <t>01/20/25</t>
        </is>
      </c>
      <c r="G84" s="7" t="inlineStr">
        <is>
          <t>03/21/25</t>
        </is>
      </c>
      <c r="H84" s="5" t="n">
        <v>49</v>
      </c>
      <c r="I84" s="8" t="n">
        <v>7249.230699391453</v>
      </c>
      <c r="J84" s="8" t="n">
        <v>355212.3042701812</v>
      </c>
      <c r="K84" s="9" t="inlineStr">
        <is>
          <t>118 744,65</t>
        </is>
      </c>
      <c r="L84" s="5" t="n">
        <v>836</v>
      </c>
      <c r="M84" s="6" t="inlineStr">
        <is>
          <t>Android</t>
        </is>
      </c>
      <c r="N84" s="6" t="inlineStr">
        <is>
          <t>organic</t>
        </is>
      </c>
      <c r="O84" s="5" t="n">
        <v>2</v>
      </c>
      <c r="P84" s="6" t="inlineStr">
        <is>
          <t>76@example.com</t>
        </is>
      </c>
      <c r="Q84" s="6" t="inlineStr">
        <is>
          <t>+79604725929</t>
        </is>
      </c>
      <c r="R84" s="5" t="n">
        <v>1</v>
      </c>
      <c r="S84" s="6" t="inlineStr">
        <is>
          <t>"возврат"</t>
        </is>
      </c>
    </row>
    <row r="85">
      <c r="A85" s="5" t="n">
        <v>100084</v>
      </c>
      <c r="B85" s="6" t="inlineStr">
        <is>
          <t>Новиков Иван</t>
        </is>
      </c>
      <c r="C85" s="5" t="n">
        <v>69</v>
      </c>
      <c r="D85" s="6" t="inlineStr">
        <is>
          <t>M</t>
        </is>
      </c>
      <c r="E85" s="6" t="inlineStr">
        <is>
          <t>екатеринбург</t>
        </is>
      </c>
      <c r="F85" s="7" t="inlineStr">
        <is>
          <t>26.11.2023</t>
        </is>
      </c>
      <c r="G85" s="7" t="n">
        <v>45510</v>
      </c>
      <c r="H85" s="5" t="n">
        <v>26</v>
      </c>
      <c r="I85" s="8" t="n">
        <v>7368.910736606713</v>
      </c>
      <c r="J85" s="8" t="n">
        <v>191591.6791517745</v>
      </c>
      <c r="K85" s="9" t="n">
        <v>209979.3089770825</v>
      </c>
      <c r="L85" s="5" t="inlineStr"/>
      <c r="M85" s="6" t="inlineStr">
        <is>
          <t>iOS</t>
        </is>
      </c>
      <c r="N85" s="6" t="inlineStr">
        <is>
          <t>adwords</t>
        </is>
      </c>
      <c r="O85" s="5" t="n">
        <v>2</v>
      </c>
      <c r="P85" s="6" t="inlineStr">
        <is>
          <t>77@gmail.com</t>
        </is>
      </c>
      <c r="Q85" s="6" t="inlineStr">
        <is>
          <t>+7 931 575-57-85</t>
        </is>
      </c>
      <c r="R85" s="5" t="n">
        <v>1</v>
      </c>
      <c r="S85" s="6" t="inlineStr">
        <is>
          <t>—</t>
        </is>
      </c>
    </row>
    <row r="86">
      <c r="A86" s="5" t="n">
        <v>100085</v>
      </c>
      <c r="B86" s="6" t="inlineStr">
        <is>
          <t>Кузнецов Максим</t>
        </is>
      </c>
      <c r="C86" s="5" t="n">
        <v>64</v>
      </c>
      <c r="D86" s="6" t="inlineStr">
        <is>
          <t>female</t>
        </is>
      </c>
      <c r="E86" s="6" t="inlineStr">
        <is>
          <t>КАЗАНЬ</t>
        </is>
      </c>
      <c r="F86" s="7" t="n">
        <v>44933</v>
      </c>
      <c r="G86" s="7" t="inlineStr"/>
      <c r="H86" s="5" t="n">
        <v>1</v>
      </c>
      <c r="I86" s="8" t="n">
        <v>2247.483063948072</v>
      </c>
      <c r="J86" s="8" t="inlineStr">
        <is>
          <t>2 247,48</t>
        </is>
      </c>
      <c r="K86" s="9" t="n">
        <v>213102.02158612</v>
      </c>
      <c r="L86" s="5" t="n">
        <v>309</v>
      </c>
      <c r="M86" s="6" t="inlineStr"/>
      <c r="N86" s="6" t="inlineStr">
        <is>
          <t xml:space="preserve">referral </t>
        </is>
      </c>
      <c r="O86" s="5" t="n">
        <v>6</v>
      </c>
      <c r="P86" s="6" t="inlineStr">
        <is>
          <t>78@gmail.com</t>
        </is>
      </c>
      <c r="Q86" s="6" t="inlineStr">
        <is>
          <t>+7 995 186-84-22</t>
        </is>
      </c>
      <c r="R86" s="5" t="n">
        <v>1</v>
      </c>
      <c r="S86" s="6" t="inlineStr">
        <is>
          <t>Проблемы с доставкой</t>
        </is>
      </c>
    </row>
    <row r="87">
      <c r="A87" s="5" t="n">
        <v>100086</v>
      </c>
      <c r="B87" s="6" t="inlineStr">
        <is>
          <t>Петров Сергей</t>
        </is>
      </c>
      <c r="C87" s="5" t="n">
        <v>55</v>
      </c>
      <c r="D87" s="6" t="inlineStr">
        <is>
          <t>male</t>
        </is>
      </c>
      <c r="E87" s="6" t="inlineStr">
        <is>
          <t>Самара</t>
        </is>
      </c>
      <c r="F87" s="7" t="inlineStr">
        <is>
          <t>11/09/24</t>
        </is>
      </c>
      <c r="G87" s="7" t="inlineStr">
        <is>
          <t>01/14/25</t>
        </is>
      </c>
      <c r="H87" s="5" t="n">
        <v>15</v>
      </c>
      <c r="I87" s="8" t="n">
        <v>2687.570180426776</v>
      </c>
      <c r="J87" s="8" t="n">
        <v>40313.55270640165</v>
      </c>
      <c r="K87" s="9" t="n">
        <v>232989.6489097764</v>
      </c>
      <c r="L87" s="5" t="n">
        <v>702</v>
      </c>
      <c r="M87" s="6" t="inlineStr">
        <is>
          <t>WEB</t>
        </is>
      </c>
      <c r="N87" s="6" t="inlineStr">
        <is>
          <t>e-mail</t>
        </is>
      </c>
      <c r="O87" s="5" t="n">
        <v>6</v>
      </c>
      <c r="P87" s="6" t="inlineStr">
        <is>
          <t xml:space="preserve"> 79@example.com </t>
        </is>
      </c>
      <c r="Q87" s="6" t="inlineStr">
        <is>
          <t>8 987 411-99-87</t>
        </is>
      </c>
      <c r="R87" s="5" t="n">
        <v>1</v>
      </c>
      <c r="S87" s="6" t="inlineStr">
        <is>
          <t>Проблемы с доставкой</t>
        </is>
      </c>
    </row>
    <row r="88">
      <c r="A88" s="5" t="n">
        <v>100087</v>
      </c>
      <c r="B88" s="6" t="inlineStr">
        <is>
          <t>Сидоров Дмитрий</t>
        </is>
      </c>
      <c r="C88" s="5" t="n">
        <v>23</v>
      </c>
      <c r="D88" s="6" t="inlineStr">
        <is>
          <t>male</t>
        </is>
      </c>
      <c r="E88" s="6" t="inlineStr">
        <is>
          <t>Нижний Новгород</t>
        </is>
      </c>
      <c r="F88" s="7" t="inlineStr"/>
      <c r="G88" s="7" t="n">
        <v>45857</v>
      </c>
      <c r="H88" s="5" t="n">
        <v>3</v>
      </c>
      <c r="I88" s="8" t="inlineStr">
        <is>
          <t>5578.88</t>
        </is>
      </c>
      <c r="J88" s="8" t="n">
        <v>16736.62598225412</v>
      </c>
      <c r="K88" s="9" t="n">
        <v>247855.6226938186</v>
      </c>
      <c r="L88" s="5" t="n">
        <v>331</v>
      </c>
      <c r="M88" s="6" t="inlineStr">
        <is>
          <t>android</t>
        </is>
      </c>
      <c r="N88" s="6" t="inlineStr">
        <is>
          <t>соцсети</t>
        </is>
      </c>
      <c r="O88" s="5" t="n">
        <v>7</v>
      </c>
      <c r="P88" s="6" t="inlineStr">
        <is>
          <t>80@EXAMPLE.COM</t>
        </is>
      </c>
      <c r="Q88" s="6" t="inlineStr">
        <is>
          <t>+7 908 302-92-66</t>
        </is>
      </c>
      <c r="R88" s="5" t="n">
        <v>1</v>
      </c>
      <c r="S88" s="6" t="inlineStr">
        <is>
          <t>ок</t>
        </is>
      </c>
    </row>
    <row r="89">
      <c r="A89" s="5" t="n">
        <v>100088</v>
      </c>
      <c r="B89" s="6" t="inlineStr">
        <is>
          <t>Попов Максим</t>
        </is>
      </c>
      <c r="C89" s="5" t="n">
        <v>25</v>
      </c>
      <c r="D89" s="6" t="inlineStr">
        <is>
          <t>м</t>
        </is>
      </c>
      <c r="E89" s="6" t="inlineStr">
        <is>
          <t>Rostov-on-Don</t>
        </is>
      </c>
      <c r="F89" s="7" t="n">
        <v>44978</v>
      </c>
      <c r="G89" s="7" t="inlineStr">
        <is>
          <t>01/31/24</t>
        </is>
      </c>
      <c r="H89" s="5" t="n">
        <v>59</v>
      </c>
      <c r="I89" s="8" t="n">
        <v>4804.13149855042</v>
      </c>
      <c r="J89" s="8" t="n">
        <v>283443.7584144748</v>
      </c>
      <c r="K89" s="9" t="n">
        <v>110849.6982910415</v>
      </c>
      <c r="L89" s="5" t="n">
        <v>330</v>
      </c>
      <c r="M89" s="6" t="inlineStr">
        <is>
          <t>таблет</t>
        </is>
      </c>
      <c r="N89" s="6" t="inlineStr">
        <is>
          <t>organic</t>
        </is>
      </c>
      <c r="O89" s="5" t="n"/>
      <c r="P89" s="6" t="inlineStr">
        <is>
          <t>81yandex.ru</t>
        </is>
      </c>
      <c r="Q89" s="6" t="inlineStr">
        <is>
          <t>+7 925 758-77-41</t>
        </is>
      </c>
      <c r="R89" s="5" t="n">
        <v>1</v>
      </c>
      <c r="S89" s="6" t="inlineStr">
        <is>
          <t>—</t>
        </is>
      </c>
    </row>
    <row r="90">
      <c r="A90" s="5" t="n">
        <v>100089</v>
      </c>
      <c r="B90" s="6" t="inlineStr">
        <is>
          <t>Иванов Максим</t>
        </is>
      </c>
      <c r="C90" s="5" t="n">
        <v>42</v>
      </c>
      <c r="D90" s="6" t="inlineStr">
        <is>
          <t>M</t>
        </is>
      </c>
      <c r="E90" s="6" t="inlineStr">
        <is>
          <t>ростов-на-дону</t>
        </is>
      </c>
      <c r="F90" s="7" t="n">
        <v>45484</v>
      </c>
      <c r="G90" s="7" t="n">
        <v>45980</v>
      </c>
      <c r="H90" s="5" t="n">
        <v>22</v>
      </c>
      <c r="I90" s="8" t="n">
        <v>7345.077624487752</v>
      </c>
      <c r="J90" s="8" t="inlineStr">
        <is>
          <t>161 591,71</t>
        </is>
      </c>
      <c r="K90" s="9" t="n">
        <v>109327.6931509391</v>
      </c>
      <c r="L90" s="5" t="n">
        <v>484</v>
      </c>
      <c r="M90" s="6" t="inlineStr">
        <is>
          <t>Android</t>
        </is>
      </c>
      <c r="N90" s="6" t="inlineStr">
        <is>
          <t>партнер</t>
        </is>
      </c>
      <c r="O90" s="5" t="n">
        <v>1</v>
      </c>
      <c r="P90" s="6" t="inlineStr">
        <is>
          <t>82@mail.ru</t>
        </is>
      </c>
      <c r="Q90" s="6" t="inlineStr"/>
      <c r="R90" s="5" t="n">
        <v>1</v>
      </c>
      <c r="S90" s="6" t="inlineStr"/>
    </row>
    <row r="91">
      <c r="A91" s="5" t="n">
        <v>100090</v>
      </c>
      <c r="B91" s="6" t="inlineStr">
        <is>
          <t>Попов Ирина</t>
        </is>
      </c>
      <c r="C91" s="5" t="inlineStr">
        <is>
          <t>N/A</t>
        </is>
      </c>
      <c r="D91" s="6" t="inlineStr"/>
      <c r="E91" s="6" t="inlineStr">
        <is>
          <t>Н. Новгород</t>
        </is>
      </c>
      <c r="F91" s="7" t="inlineStr"/>
      <c r="G91" s="7" t="n">
        <v>45653</v>
      </c>
      <c r="H91" s="5" t="n">
        <v>36</v>
      </c>
      <c r="I91" s="8" t="n">
        <v>7612.763795344177</v>
      </c>
      <c r="J91" s="8" t="n">
        <v>274059.4966323904</v>
      </c>
      <c r="K91" s="9" t="n">
        <v>206392.2675160621</v>
      </c>
      <c r="L91" s="5" t="n">
        <v>804</v>
      </c>
      <c r="M91" s="6" t="inlineStr">
        <is>
          <t>web</t>
        </is>
      </c>
      <c r="N91" s="6" t="inlineStr">
        <is>
          <t>organic</t>
        </is>
      </c>
      <c r="O91" s="5" t="inlineStr"/>
      <c r="P91" s="6" t="inlineStr">
        <is>
          <t>83@mail.ru</t>
        </is>
      </c>
      <c r="Q91" s="6" t="inlineStr">
        <is>
          <t>+7 967 981-56-19</t>
        </is>
      </c>
      <c r="R91" s="5" t="n">
        <v>1</v>
      </c>
      <c r="S91" s="6" t="inlineStr">
        <is>
          <t>"возврат"</t>
        </is>
      </c>
    </row>
    <row r="92">
      <c r="A92" s="5" t="n">
        <v>100091</v>
      </c>
      <c r="B92" s="6" t="inlineStr">
        <is>
          <t>Морозов Сергей</t>
        </is>
      </c>
      <c r="C92" s="5" t="n">
        <v>24</v>
      </c>
      <c r="D92" s="6" t="inlineStr">
        <is>
          <t xml:space="preserve">М </t>
        </is>
      </c>
      <c r="E92" s="6" t="inlineStr">
        <is>
          <t>Novosibirsk</t>
        </is>
      </c>
      <c r="F92" s="7" t="n">
        <v>45257</v>
      </c>
      <c r="G92" s="7" t="n">
        <v>45396</v>
      </c>
      <c r="H92" s="5" t="n">
        <v>10</v>
      </c>
      <c r="I92" s="8" t="n"/>
      <c r="J92" s="8" t="n">
        <v>59926.40190684806</v>
      </c>
      <c r="K92" s="9" t="n">
        <v>167031.1780344865</v>
      </c>
      <c r="L92" s="5" t="n">
        <v>798</v>
      </c>
      <c r="M92" s="6" t="n"/>
      <c r="N92" s="6" t="inlineStr">
        <is>
          <t>organic</t>
        </is>
      </c>
      <c r="O92" s="5" t="n">
        <v>6</v>
      </c>
      <c r="P92" s="6" t="inlineStr">
        <is>
          <t>84@gmail.com</t>
        </is>
      </c>
      <c r="Q92" s="6" t="inlineStr">
        <is>
          <t>+79783269182</t>
        </is>
      </c>
      <c r="R92" s="5" t="n">
        <v>1</v>
      </c>
      <c r="S92" s="6" t="inlineStr">
        <is>
          <t>Очень доволен</t>
        </is>
      </c>
    </row>
    <row r="93">
      <c r="A93" s="5" t="n">
        <v>100092</v>
      </c>
      <c r="B93" s="6" t="inlineStr">
        <is>
          <t>Петров Дмитрий</t>
        </is>
      </c>
      <c r="C93" s="5" t="inlineStr">
        <is>
          <t>N/A</t>
        </is>
      </c>
      <c r="D93" s="6" t="inlineStr">
        <is>
          <t>м</t>
        </is>
      </c>
      <c r="E93" s="6" t="inlineStr">
        <is>
          <t>Нижний Новгород</t>
        </is>
      </c>
      <c r="F93" s="7" t="n">
        <v>45098</v>
      </c>
      <c r="G93" s="7" t="inlineStr"/>
      <c r="H93" s="5" t="n">
        <v>56</v>
      </c>
      <c r="I93" s="8" t="n">
        <v>7723.097184042967</v>
      </c>
      <c r="J93" s="8" t="inlineStr">
        <is>
          <t>432493,44</t>
        </is>
      </c>
      <c r="K93" s="9" t="n">
        <v>174105.6513562323</v>
      </c>
      <c r="L93" s="5" t="n">
        <v>643</v>
      </c>
      <c r="M93" s="6" t="inlineStr">
        <is>
          <t>web</t>
        </is>
      </c>
      <c r="N93" s="6" t="inlineStr">
        <is>
          <t>email</t>
        </is>
      </c>
      <c r="O93" s="5" t="n">
        <v>8</v>
      </c>
      <c r="P93" s="6" t="inlineStr">
        <is>
          <t>85@yandex.ru</t>
        </is>
      </c>
      <c r="Q93" s="6" t="inlineStr">
        <is>
          <t>+79737669738</t>
        </is>
      </c>
      <c r="R93" s="5" t="n">
        <v>1</v>
      </c>
      <c r="S93" s="6" t="inlineStr">
        <is>
          <t>Очень доволен</t>
        </is>
      </c>
    </row>
    <row r="94">
      <c r="A94" s="5" t="n">
        <v>100093</v>
      </c>
      <c r="B94" s="6" t="inlineStr">
        <is>
          <t>Смирнов Иван</t>
        </is>
      </c>
      <c r="C94" s="5" t="n">
        <v>19</v>
      </c>
      <c r="D94" s="6" t="inlineStr"/>
      <c r="E94" s="6" t="inlineStr">
        <is>
          <t>новосибирск</t>
        </is>
      </c>
      <c r="F94" s="7" t="inlineStr">
        <is>
          <t>04/18/23</t>
        </is>
      </c>
      <c r="G94" s="7" t="inlineStr">
        <is>
          <t>2023-07-02</t>
        </is>
      </c>
      <c r="H94" s="5" t="n">
        <v>21</v>
      </c>
      <c r="I94" s="8" t="inlineStr">
        <is>
          <t>1775,79</t>
        </is>
      </c>
      <c r="J94" s="8" t="n">
        <v>37291.56949631254</v>
      </c>
      <c r="K94" s="9" t="n">
        <v>188356.5696124029</v>
      </c>
      <c r="L94" s="5" t="n">
        <v>395</v>
      </c>
      <c r="M94" s="6" t="inlineStr">
        <is>
          <t>WEB</t>
        </is>
      </c>
      <c r="N94" s="6" t="inlineStr">
        <is>
          <t>social</t>
        </is>
      </c>
      <c r="O94" s="5" t="n">
        <v>6</v>
      </c>
      <c r="P94" s="6" t="inlineStr">
        <is>
          <t xml:space="preserve"> 86@mail.ru </t>
        </is>
      </c>
      <c r="Q94" s="6" t="inlineStr">
        <is>
          <t>+79506858072</t>
        </is>
      </c>
      <c r="R94" s="5" t="n">
        <v>1</v>
      </c>
      <c r="S94" s="6" t="inlineStr"/>
    </row>
    <row r="95">
      <c r="A95" s="5" t="n">
        <v>100094</v>
      </c>
      <c r="B95" s="6" t="inlineStr">
        <is>
          <t>Петров Сергей</t>
        </is>
      </c>
      <c r="C95" s="5" t="n">
        <v>36</v>
      </c>
      <c r="D95" s="6" t="n"/>
      <c r="E95" s="6" t="inlineStr">
        <is>
          <t xml:space="preserve">Екатеринбург </t>
        </is>
      </c>
      <c r="F95" s="7" t="n">
        <v>45026</v>
      </c>
      <c r="G95" s="7" t="n">
        <v>45052</v>
      </c>
      <c r="H95" s="5" t="n">
        <v>13</v>
      </c>
      <c r="I95" s="8" t="inlineStr">
        <is>
          <t>1781,24</t>
        </is>
      </c>
      <c r="J95" s="8" t="n"/>
      <c r="K95" s="9" t="n">
        <v>38845.30178398824</v>
      </c>
      <c r="L95" s="5" t="n">
        <v>418</v>
      </c>
      <c r="M95" s="6" t="inlineStr">
        <is>
          <t>WEB</t>
        </is>
      </c>
      <c r="N95" s="6" t="inlineStr">
        <is>
          <t>соцсети</t>
        </is>
      </c>
      <c r="O95" s="5" t="n"/>
      <c r="P95" s="6" t="inlineStr">
        <is>
          <t xml:space="preserve"> 87@example.com </t>
        </is>
      </c>
      <c r="Q95" s="6" t="inlineStr">
        <is>
          <t>+7 944 927-79-62</t>
        </is>
      </c>
      <c r="R95" s="5" t="n">
        <v>1</v>
      </c>
      <c r="S95" s="6" t="inlineStr">
        <is>
          <t>"возврат"</t>
        </is>
      </c>
    </row>
    <row r="96">
      <c r="A96" s="5" t="n">
        <v>100095</v>
      </c>
      <c r="B96" s="6" t="inlineStr">
        <is>
          <t>Иванов Наталья</t>
        </is>
      </c>
      <c r="C96" s="5" t="n">
        <v>42</v>
      </c>
      <c r="D96" s="6" t="inlineStr">
        <is>
          <t>male</t>
        </is>
      </c>
      <c r="E96" s="6" t="inlineStr">
        <is>
          <t>Ростов на Дону</t>
        </is>
      </c>
      <c r="F96" s="7" t="n">
        <v>45513</v>
      </c>
      <c r="G96" s="7" t="inlineStr">
        <is>
          <t>2025-11-03</t>
        </is>
      </c>
      <c r="H96" s="5" t="n">
        <v>15</v>
      </c>
      <c r="I96" s="8" t="n">
        <v>4071.967108111015</v>
      </c>
      <c r="J96" s="8" t="n">
        <v>61079.50662166522</v>
      </c>
      <c r="K96" s="9" t="n">
        <v>227638.7563080054</v>
      </c>
      <c r="L96" s="5" t="n">
        <v>335</v>
      </c>
      <c r="M96" s="6" t="n"/>
      <c r="N96" s="6" t="inlineStr">
        <is>
          <t>adwords</t>
        </is>
      </c>
      <c r="O96" s="5" t="n">
        <v>9</v>
      </c>
      <c r="P96" s="6" t="inlineStr">
        <is>
          <t xml:space="preserve"> 88@example.com </t>
        </is>
      </c>
      <c r="Q96" s="6" t="inlineStr">
        <is>
          <t>+7 971 506-80-51</t>
        </is>
      </c>
      <c r="R96" s="5" t="n">
        <v>0</v>
      </c>
      <c r="S96" s="6" t="inlineStr">
        <is>
          <t>ок</t>
        </is>
      </c>
    </row>
    <row r="97">
      <c r="A97" s="5" t="n">
        <v>100096</v>
      </c>
      <c r="B97" s="6" t="inlineStr">
        <is>
          <t>Морозов Иван</t>
        </is>
      </c>
      <c r="C97" s="5" t="n">
        <v>55</v>
      </c>
      <c r="D97" s="6" t="inlineStr">
        <is>
          <t xml:space="preserve">М </t>
        </is>
      </c>
      <c r="E97" s="6" t="inlineStr">
        <is>
          <t>С-Пб</t>
        </is>
      </c>
      <c r="F97" s="7" t="n">
        <v>45351</v>
      </c>
      <c r="G97" s="7" t="n">
        <v>45504</v>
      </c>
      <c r="H97" s="5" t="n">
        <v>9</v>
      </c>
      <c r="I97" s="8" t="n"/>
      <c r="J97" s="8" t="n">
        <v>42745.09007621968</v>
      </c>
      <c r="K97" s="9" t="inlineStr">
        <is>
          <t>241911.28</t>
        </is>
      </c>
      <c r="L97" s="5" t="n">
        <v>402</v>
      </c>
      <c r="M97" s="6" t="inlineStr">
        <is>
          <t>tablet</t>
        </is>
      </c>
      <c r="N97" s="6" t="inlineStr">
        <is>
          <t>organic</t>
        </is>
      </c>
      <c r="O97" s="5" t="n">
        <v>2</v>
      </c>
      <c r="P97" s="6" t="inlineStr">
        <is>
          <t>89@gmail.com</t>
        </is>
      </c>
      <c r="Q97" s="6" t="inlineStr">
        <is>
          <t>+7 906 863-70-44</t>
        </is>
      </c>
      <c r="R97" s="5" t="inlineStr"/>
      <c r="S97" s="6" t="inlineStr">
        <is>
          <t>Проблемы с доставкой</t>
        </is>
      </c>
    </row>
    <row r="98">
      <c r="A98" s="5" t="n">
        <v>100097</v>
      </c>
      <c r="B98" s="6" t="inlineStr">
        <is>
          <t>Смирнов Ольга</t>
        </is>
      </c>
      <c r="C98" s="5" t="n">
        <v>49</v>
      </c>
      <c r="D98" s="6" t="inlineStr">
        <is>
          <t xml:space="preserve">М </t>
        </is>
      </c>
      <c r="E98" s="6" t="inlineStr">
        <is>
          <t>екатеринбург</t>
        </is>
      </c>
      <c r="F98" s="7" t="n">
        <v>45064</v>
      </c>
      <c r="G98" s="7" t="n">
        <v>45371</v>
      </c>
      <c r="H98" s="5" t="n">
        <v>47</v>
      </c>
      <c r="I98" s="8" t="n">
        <v>3823.329599985716</v>
      </c>
      <c r="J98" s="8" t="inlineStr">
        <is>
          <t>179696.49</t>
        </is>
      </c>
      <c r="K98" s="9" t="n">
        <v>81966.59563201564</v>
      </c>
      <c r="L98" s="5" t="n">
        <v>726</v>
      </c>
      <c r="M98" s="6" t="inlineStr">
        <is>
          <t>ios</t>
        </is>
      </c>
      <c r="N98" s="6" t="inlineStr">
        <is>
          <t>партнер</t>
        </is>
      </c>
      <c r="O98" s="5" t="n">
        <v>10</v>
      </c>
      <c r="P98" s="6" t="inlineStr"/>
      <c r="Q98" s="6" t="inlineStr">
        <is>
          <t>8 925 957-17-41</t>
        </is>
      </c>
      <c r="R98" s="5" t="n">
        <v>1</v>
      </c>
      <c r="S98" s="6" t="inlineStr">
        <is>
          <t>Очень доволен</t>
        </is>
      </c>
    </row>
    <row r="99">
      <c r="A99" s="5" t="n">
        <v>100098</v>
      </c>
      <c r="B99" s="6" t="inlineStr">
        <is>
          <t>Кузнецов Дмитрий</t>
        </is>
      </c>
      <c r="C99" s="5" t="n">
        <v>35</v>
      </c>
      <c r="D99" s="6" t="inlineStr">
        <is>
          <t>male</t>
        </is>
      </c>
      <c r="E99" s="6" t="inlineStr">
        <is>
          <t>Rostov-on-Don</t>
        </is>
      </c>
      <c r="F99" s="7" t="n">
        <v>45444</v>
      </c>
      <c r="G99" s="7" t="n">
        <v>45850</v>
      </c>
      <c r="H99" s="5" t="n">
        <v>40</v>
      </c>
      <c r="I99" s="8" t="n">
        <v>7423.051762797284</v>
      </c>
      <c r="J99" s="8" t="inlineStr">
        <is>
          <t>296922,07</t>
        </is>
      </c>
      <c r="K99" s="9" t="n">
        <v>75645.76175561067</v>
      </c>
      <c r="L99" s="5" t="n">
        <v>800</v>
      </c>
      <c r="M99" s="6" t="inlineStr">
        <is>
          <t>iOS</t>
        </is>
      </c>
      <c r="N99" s="6" t="inlineStr">
        <is>
          <t>social</t>
        </is>
      </c>
      <c r="O99" s="5" t="n">
        <v>10</v>
      </c>
      <c r="P99" s="6" t="inlineStr">
        <is>
          <t>91@mail.ru</t>
        </is>
      </c>
      <c r="Q99" s="6" t="inlineStr">
        <is>
          <t>8 952 625-12-97</t>
        </is>
      </c>
      <c r="R99" s="5" t="n">
        <v>1</v>
      </c>
      <c r="S99" s="6" t="inlineStr">
        <is>
          <t>"возврат"</t>
        </is>
      </c>
    </row>
    <row r="100">
      <c r="A100" s="5" t="n">
        <v>100099</v>
      </c>
      <c r="B100" s="6" t="inlineStr">
        <is>
          <t>Сидоров Татьяна</t>
        </is>
      </c>
      <c r="C100" s="5" t="n">
        <v>56</v>
      </c>
      <c r="D100" s="6" t="n"/>
      <c r="E100" s="6" t="inlineStr">
        <is>
          <t xml:space="preserve">Екатеринбург </t>
        </is>
      </c>
      <c r="F100" s="7" t="n">
        <v>45185</v>
      </c>
      <c r="G100" s="7" t="n">
        <v>45807</v>
      </c>
      <c r="H100" s="5" t="inlineStr">
        <is>
          <t>unknown</t>
        </is>
      </c>
      <c r="I100" s="8" t="n">
        <v>7572.537260435132</v>
      </c>
      <c r="J100" s="8" t="n">
        <v>386199.4002821918</v>
      </c>
      <c r="K100" s="9" t="n">
        <v>183154.685183095</v>
      </c>
      <c r="L100" s="5" t="n">
        <v>581</v>
      </c>
      <c r="M100" s="6" t="n"/>
      <c r="N100" s="6" t="inlineStr">
        <is>
          <t>соцсети</t>
        </is>
      </c>
      <c r="O100" s="5" t="n">
        <v>7</v>
      </c>
      <c r="P100" s="6" t="inlineStr">
        <is>
          <t>92@example.com</t>
        </is>
      </c>
      <c r="Q100" s="6" t="inlineStr">
        <is>
          <t>+7 943 383-91-51</t>
        </is>
      </c>
      <c r="R100" s="5" t="n">
        <v>1</v>
      </c>
      <c r="S100" s="6" t="inlineStr">
        <is>
          <t>"возврат"</t>
        </is>
      </c>
    </row>
    <row r="101">
      <c r="A101" s="5" t="n">
        <v>100100</v>
      </c>
      <c r="B101" s="6" t="inlineStr">
        <is>
          <t>Смирнов Ирина</t>
        </is>
      </c>
      <c r="C101" s="5" t="inlineStr"/>
      <c r="D101" s="6" t="inlineStr"/>
      <c r="E101" s="6" t="inlineStr">
        <is>
          <t>Екб</t>
        </is>
      </c>
      <c r="F101" s="7" t="n">
        <v>44985</v>
      </c>
      <c r="G101" s="7" t="n">
        <v>45812</v>
      </c>
      <c r="H101" s="5" t="n">
        <v>42</v>
      </c>
      <c r="I101" s="8" t="n">
        <v>2896.89303640774</v>
      </c>
      <c r="J101" s="8" t="n">
        <v>121669.5075291251</v>
      </c>
      <c r="K101" s="9" t="n">
        <v>25854.71235768593</v>
      </c>
      <c r="L101" s="5" t="n">
        <v>809</v>
      </c>
      <c r="M101" s="6" t="inlineStr">
        <is>
          <t>WEB</t>
        </is>
      </c>
      <c r="N101" s="6" t="inlineStr"/>
      <c r="O101" s="5" t="n">
        <v>5</v>
      </c>
      <c r="P101" s="6" t="inlineStr">
        <is>
          <t>93@mail.ru</t>
        </is>
      </c>
      <c r="Q101" s="6" t="inlineStr">
        <is>
          <t>+7 960 231-43-81</t>
        </is>
      </c>
      <c r="R101" s="5" t="n">
        <v>1</v>
      </c>
      <c r="S101" s="6" t="inlineStr">
        <is>
          <t xml:space="preserve">   много пробелов   </t>
        </is>
      </c>
    </row>
    <row r="102">
      <c r="A102" s="5" t="n">
        <v>100101</v>
      </c>
      <c r="B102" s="6" t="inlineStr">
        <is>
          <t>Попов Татьяна</t>
        </is>
      </c>
      <c r="C102" s="5" t="n">
        <v>59</v>
      </c>
      <c r="D102" s="6" t="n"/>
      <c r="E102" s="6" t="inlineStr">
        <is>
          <t xml:space="preserve">Екатеринбург </t>
        </is>
      </c>
      <c r="F102" s="7" t="n">
        <v>45290</v>
      </c>
      <c r="G102" s="7" t="n">
        <v>45518</v>
      </c>
      <c r="H102" s="5" t="n">
        <v>47</v>
      </c>
      <c r="I102" s="8" t="n">
        <v>7035.741741233613</v>
      </c>
      <c r="J102" s="8" t="inlineStr">
        <is>
          <t>330 679,86</t>
        </is>
      </c>
      <c r="K102" s="9" t="n">
        <v>223974.0164295058</v>
      </c>
      <c r="L102" s="5" t="n">
        <v>680</v>
      </c>
      <c r="M102" s="6" t="inlineStr">
        <is>
          <t>tablet</t>
        </is>
      </c>
      <c r="N102" s="6" t="inlineStr">
        <is>
          <t>organic</t>
        </is>
      </c>
      <c r="O102" s="5" t="n">
        <v>5</v>
      </c>
      <c r="P102" s="6" t="inlineStr">
        <is>
          <t>94mail.ru</t>
        </is>
      </c>
      <c r="Q102" s="6" t="inlineStr">
        <is>
          <t>+7 925 450-62-82</t>
        </is>
      </c>
      <c r="R102" s="5" t="n">
        <v>1</v>
      </c>
      <c r="S102" s="6" t="inlineStr">
        <is>
          <t>"возврат"</t>
        </is>
      </c>
    </row>
    <row r="103">
      <c r="A103" s="5" t="n">
        <v>100102</v>
      </c>
      <c r="B103" s="6" t="inlineStr">
        <is>
          <t>Попов Анна</t>
        </is>
      </c>
      <c r="C103" s="5" t="n">
        <v>63</v>
      </c>
      <c r="D103" s="6" t="inlineStr">
        <is>
          <t>F</t>
        </is>
      </c>
      <c r="E103" s="6" t="inlineStr">
        <is>
          <t>СПб</t>
        </is>
      </c>
      <c r="F103" s="7" t="n">
        <v>45426</v>
      </c>
      <c r="G103" s="7" t="n">
        <v>45766</v>
      </c>
      <c r="H103" s="5" t="n">
        <v>40</v>
      </c>
      <c r="I103" s="8" t="n">
        <v>7899.802795247599</v>
      </c>
      <c r="J103" s="8" t="n">
        <v>315992.1118099039</v>
      </c>
      <c r="K103" s="9" t="n"/>
      <c r="L103" s="5" t="n">
        <v>762</v>
      </c>
      <c r="M103" s="6" t="inlineStr">
        <is>
          <t>web</t>
        </is>
      </c>
      <c r="N103" s="6" t="inlineStr">
        <is>
          <t>organic</t>
        </is>
      </c>
      <c r="O103" s="5" t="n">
        <v>5</v>
      </c>
      <c r="P103" s="6" t="inlineStr">
        <is>
          <t>95@MAIL.RU</t>
        </is>
      </c>
      <c r="Q103" s="6" t="inlineStr">
        <is>
          <t>+7 900 741-41-38</t>
        </is>
      </c>
      <c r="R103" s="5" t="n">
        <v>1</v>
      </c>
      <c r="S103" s="6" t="inlineStr">
        <is>
          <t>—</t>
        </is>
      </c>
    </row>
    <row r="104">
      <c r="A104" s="5" t="n">
        <v>100103</v>
      </c>
      <c r="B104" s="6" t="inlineStr">
        <is>
          <t>Петров Анна</t>
        </is>
      </c>
      <c r="C104" s="5" t="n">
        <v>42</v>
      </c>
      <c r="D104" s="6" t="inlineStr">
        <is>
          <t>female</t>
        </is>
      </c>
      <c r="E104" s="6" t="inlineStr">
        <is>
          <t>Kazan</t>
        </is>
      </c>
      <c r="F104" s="7" t="n">
        <v>44993</v>
      </c>
      <c r="G104" s="7" t="n">
        <v>45086</v>
      </c>
      <c r="H104" s="5" t="n">
        <v>19</v>
      </c>
      <c r="I104" s="8" t="n">
        <v>7613.475312897625</v>
      </c>
      <c r="J104" s="8" t="n">
        <v>144656.0309450549</v>
      </c>
      <c r="K104" s="9" t="inlineStr">
        <is>
          <t>139666.33</t>
        </is>
      </c>
      <c r="L104" s="5" t="n">
        <v>836</v>
      </c>
      <c r="M104" s="6" t="n"/>
      <c r="N104" s="6" t="inlineStr">
        <is>
          <t>email</t>
        </is>
      </c>
      <c r="O104" s="5" t="n">
        <v>6</v>
      </c>
      <c r="P104" s="6" t="inlineStr">
        <is>
          <t>96@gmail.com</t>
        </is>
      </c>
      <c r="Q104" s="6" t="inlineStr">
        <is>
          <t>+7 904 484-91-42</t>
        </is>
      </c>
      <c r="R104" s="5" t="n">
        <v>1</v>
      </c>
      <c r="S104" s="6" t="inlineStr">
        <is>
          <t>не понравилось 😕</t>
        </is>
      </c>
    </row>
    <row r="105">
      <c r="A105" s="5" t="n">
        <v>100104</v>
      </c>
      <c r="B105" s="6" t="inlineStr">
        <is>
          <t>Иванов Алексей</t>
        </is>
      </c>
      <c r="C105" s="5" t="inlineStr">
        <is>
          <t>twenty</t>
        </is>
      </c>
      <c r="D105" s="6" t="inlineStr">
        <is>
          <t>unknown</t>
        </is>
      </c>
      <c r="E105" s="6" t="inlineStr">
        <is>
          <t>Moscow</t>
        </is>
      </c>
      <c r="F105" s="7" t="n">
        <v>44976</v>
      </c>
      <c r="G105" s="7" t="n">
        <v>45213</v>
      </c>
      <c r="H105" s="5" t="n">
        <v>26</v>
      </c>
      <c r="I105" s="8" t="n">
        <v>3832.357167094225</v>
      </c>
      <c r="J105" s="8" t="n">
        <v>99641.28634444984</v>
      </c>
      <c r="K105" s="9" t="n">
        <v>78129.80740600196</v>
      </c>
      <c r="L105" s="5" t="n">
        <v>456</v>
      </c>
      <c r="M105" s="6" t="inlineStr">
        <is>
          <t>android</t>
        </is>
      </c>
      <c r="N105" s="6" t="inlineStr">
        <is>
          <t>e-mail</t>
        </is>
      </c>
      <c r="O105" s="5" t="n">
        <v>4</v>
      </c>
      <c r="P105" s="6" t="inlineStr">
        <is>
          <t>0@mail.ru</t>
        </is>
      </c>
      <c r="Q105" s="6" t="inlineStr">
        <is>
          <t>+7 966 306-55-62</t>
        </is>
      </c>
      <c r="R105" s="5" t="n"/>
      <c r="S105" s="6" t="inlineStr">
        <is>
          <t>Проблемы с доставкой</t>
        </is>
      </c>
    </row>
    <row r="106">
      <c r="A106" s="5" t="n">
        <v>100105</v>
      </c>
      <c r="B106" s="6" t="inlineStr">
        <is>
          <t>Лебедев Мария</t>
        </is>
      </c>
      <c r="C106" s="5" t="n">
        <v>39</v>
      </c>
      <c r="D106" s="6" t="inlineStr">
        <is>
          <t>м</t>
        </is>
      </c>
      <c r="E106" s="6" t="inlineStr">
        <is>
          <t>Moscow</t>
        </is>
      </c>
      <c r="F106" s="7" t="n">
        <v>44940</v>
      </c>
      <c r="G106" s="7" t="inlineStr">
        <is>
          <t>15.07.2023</t>
        </is>
      </c>
      <c r="H106" s="5" t="n">
        <v>58</v>
      </c>
      <c r="I106" s="8" t="n"/>
      <c r="J106" s="8" t="n">
        <v>77037.44907174994</v>
      </c>
      <c r="K106" s="9" t="n">
        <v>133643.9266376438</v>
      </c>
      <c r="L106" s="5" t="n">
        <v>392</v>
      </c>
      <c r="M106" s="6" t="inlineStr">
        <is>
          <t>android</t>
        </is>
      </c>
      <c r="N106" s="6" t="inlineStr">
        <is>
          <t>Organic</t>
        </is>
      </c>
      <c r="O106" s="5" t="n">
        <v>9</v>
      </c>
      <c r="P106" s="6" t="inlineStr">
        <is>
          <t>1@EXAMPLE.COM</t>
        </is>
      </c>
      <c r="Q106" s="6" t="inlineStr">
        <is>
          <t>+7 917 779-92-31</t>
        </is>
      </c>
      <c r="R106" s="5" t="n">
        <v>1</v>
      </c>
      <c r="S106" s="6" t="inlineStr">
        <is>
          <t>Проблемы с доставкой</t>
        </is>
      </c>
    </row>
    <row r="107">
      <c r="A107" s="5" t="n">
        <v>100106</v>
      </c>
      <c r="B107" s="6" t="inlineStr">
        <is>
          <t>Смирнов Алексей</t>
        </is>
      </c>
      <c r="C107" s="5" t="n">
        <v>64</v>
      </c>
      <c r="D107" s="6" t="inlineStr">
        <is>
          <t>male</t>
        </is>
      </c>
      <c r="E107" s="6" t="inlineStr">
        <is>
          <t>Нижний Новгород</t>
        </is>
      </c>
      <c r="F107" s="7" t="n">
        <v>45761</v>
      </c>
      <c r="G107" s="7" t="n">
        <v>45936</v>
      </c>
      <c r="H107" s="5" t="n">
        <v>11</v>
      </c>
      <c r="I107" s="8" t="n">
        <v>1353.739999278123</v>
      </c>
      <c r="J107" s="8" t="inlineStr">
        <is>
          <t>14891,14</t>
        </is>
      </c>
      <c r="K107" s="9" t="n">
        <v>125003.8979390383</v>
      </c>
      <c r="L107" s="5" t="n">
        <v>694</v>
      </c>
      <c r="M107" s="6" t="inlineStr">
        <is>
          <t>Android</t>
        </is>
      </c>
      <c r="N107" s="6" t="inlineStr"/>
      <c r="O107" s="5" t="n">
        <v>8</v>
      </c>
      <c r="P107" s="6" t="inlineStr">
        <is>
          <t>2@mail.ru</t>
        </is>
      </c>
      <c r="Q107" s="6" t="inlineStr">
        <is>
          <t>8 962 215-62-66</t>
        </is>
      </c>
      <c r="R107" s="5" t="n">
        <v>0</v>
      </c>
      <c r="S107" s="6" t="inlineStr">
        <is>
          <t>ок</t>
        </is>
      </c>
    </row>
    <row r="108">
      <c r="A108" s="5" t="n">
        <v>100107</v>
      </c>
      <c r="B108" s="6" t="inlineStr">
        <is>
          <t>Иванов Дмитрий</t>
        </is>
      </c>
      <c r="C108" s="5" t="n">
        <v>63</v>
      </c>
      <c r="D108" s="6" t="inlineStr"/>
      <c r="E108" s="6" t="inlineStr">
        <is>
          <t>Нижний Новгород</t>
        </is>
      </c>
      <c r="F108" s="7" t="inlineStr"/>
      <c r="G108" s="7" t="n">
        <v>45993</v>
      </c>
      <c r="H108" s="5" t="n">
        <v>44</v>
      </c>
      <c r="I108" s="8" t="n">
        <v>5754.351382231657</v>
      </c>
      <c r="J108" s="8" t="n">
        <v>253191.4608181929</v>
      </c>
      <c r="K108" s="9" t="inlineStr">
        <is>
          <t>172194,05</t>
        </is>
      </c>
      <c r="L108" s="5" t="n">
        <v>554</v>
      </c>
      <c r="M108" s="6" t="inlineStr">
        <is>
          <t>web</t>
        </is>
      </c>
      <c r="N108" s="6" t="inlineStr">
        <is>
          <t>ads</t>
        </is>
      </c>
      <c r="O108" s="5" t="n">
        <v>8</v>
      </c>
      <c r="P108" s="6" t="inlineStr">
        <is>
          <t>3@GMAIL.COM</t>
        </is>
      </c>
      <c r="Q108" s="6" t="inlineStr">
        <is>
          <t>+7 928 663-92-58</t>
        </is>
      </c>
      <c r="R108" s="5" t="n">
        <v>0</v>
      </c>
      <c r="S108" s="6" t="inlineStr">
        <is>
          <t>—</t>
        </is>
      </c>
    </row>
    <row r="109">
      <c r="A109" s="5" t="n">
        <v>100108</v>
      </c>
      <c r="B109" s="6" t="inlineStr">
        <is>
          <t>Лебедев Елена</t>
        </is>
      </c>
      <c r="C109" s="5" t="inlineStr"/>
      <c r="D109" s="6" t="inlineStr">
        <is>
          <t>F</t>
        </is>
      </c>
      <c r="E109" s="6" t="inlineStr">
        <is>
          <t>Санкт Петербург</t>
        </is>
      </c>
      <c r="F109" s="7" t="n">
        <v>45804</v>
      </c>
      <c r="G109" s="7" t="n">
        <v>45931</v>
      </c>
      <c r="H109" s="5" t="n">
        <v>28</v>
      </c>
      <c r="I109" s="8" t="n">
        <v>2870.461455660323</v>
      </c>
      <c r="J109" s="8" t="n">
        <v>80372.92075848904</v>
      </c>
      <c r="K109" s="9" t="n">
        <v>191404.9618711754</v>
      </c>
      <c r="L109" s="5" t="n">
        <v>318</v>
      </c>
      <c r="M109" s="6" t="inlineStr">
        <is>
          <t>Android</t>
        </is>
      </c>
      <c r="N109" s="6" t="inlineStr"/>
      <c r="O109" s="5" t="n">
        <v>2</v>
      </c>
      <c r="P109" s="6" t="inlineStr">
        <is>
          <t>4@yandex.ru</t>
        </is>
      </c>
      <c r="Q109" s="6" t="inlineStr">
        <is>
          <t>+7 998 734-86-70</t>
        </is>
      </c>
      <c r="R109" s="5" t="n">
        <v>1</v>
      </c>
      <c r="S109" s="6" t="inlineStr"/>
    </row>
    <row r="110">
      <c r="A110" s="5" t="n">
        <v>100109</v>
      </c>
      <c r="B110" s="6" t="inlineStr">
        <is>
          <t>Петров Елена</t>
        </is>
      </c>
      <c r="C110" s="5" t="n">
        <v>24</v>
      </c>
      <c r="D110" s="6" t="inlineStr">
        <is>
          <t xml:space="preserve">М </t>
        </is>
      </c>
      <c r="E110" s="6" t="inlineStr">
        <is>
          <t>Москва</t>
        </is>
      </c>
      <c r="F110" s="7" t="n">
        <v>45276</v>
      </c>
      <c r="G110" s="7" t="n">
        <v>45639</v>
      </c>
      <c r="H110" s="5" t="inlineStr">
        <is>
          <t xml:space="preserve">53 </t>
        </is>
      </c>
      <c r="I110" s="8" t="n">
        <v>5252.458853522335</v>
      </c>
      <c r="J110" s="8" t="n">
        <v>278380.3192366837</v>
      </c>
      <c r="K110" s="9" t="n">
        <v>145968.8337896509</v>
      </c>
      <c r="L110" s="5" t="n">
        <v>682</v>
      </c>
      <c r="M110" s="6" t="inlineStr">
        <is>
          <t>web</t>
        </is>
      </c>
      <c r="N110" s="6" t="inlineStr">
        <is>
          <t>Organic</t>
        </is>
      </c>
      <c r="O110" s="5" t="n">
        <v>2</v>
      </c>
      <c r="P110" s="6" t="inlineStr">
        <is>
          <t>5@example.com</t>
        </is>
      </c>
      <c r="Q110" s="6" t="inlineStr">
        <is>
          <t>+7 986 702-25-67</t>
        </is>
      </c>
      <c r="R110" s="5" t="n">
        <v>1</v>
      </c>
      <c r="S110" s="6" t="inlineStr">
        <is>
          <t>"возврат"</t>
        </is>
      </c>
    </row>
    <row r="111">
      <c r="A111" s="5" t="n">
        <v>100110</v>
      </c>
      <c r="B111" s="6" t="inlineStr">
        <is>
          <t>Сидоров Наталья</t>
        </is>
      </c>
      <c r="C111" s="5" t="n">
        <v>49</v>
      </c>
      <c r="D111" s="6" t="inlineStr">
        <is>
          <t>ж</t>
        </is>
      </c>
      <c r="E111" s="6" t="inlineStr">
        <is>
          <t xml:space="preserve"> москва </t>
        </is>
      </c>
      <c r="F111" s="7" t="n">
        <v>45493</v>
      </c>
      <c r="G111" s="7" t="n">
        <v>45936</v>
      </c>
      <c r="H111" s="5" t="n">
        <v>53</v>
      </c>
      <c r="I111" s="8" t="n">
        <v>4888.405335113329</v>
      </c>
      <c r="J111" s="8" t="n">
        <v>259085.4827610064</v>
      </c>
      <c r="K111" s="9" t="n">
        <v>199648.7443288217</v>
      </c>
      <c r="L111" s="5" t="n">
        <v>481</v>
      </c>
      <c r="M111" s="6" t="inlineStr">
        <is>
          <t>WEB</t>
        </is>
      </c>
      <c r="N111" s="6" t="inlineStr">
        <is>
          <t>e-mail</t>
        </is>
      </c>
      <c r="O111" s="5" t="n">
        <v>10</v>
      </c>
      <c r="P111" s="6" t="inlineStr">
        <is>
          <t>6@mail.ru</t>
        </is>
      </c>
      <c r="Q111" s="6" t="inlineStr">
        <is>
          <t>+7 989 866-75-48</t>
        </is>
      </c>
      <c r="R111" s="5" t="n">
        <v>0</v>
      </c>
      <c r="S111" s="6" t="inlineStr">
        <is>
          <t>ок</t>
        </is>
      </c>
    </row>
    <row r="112">
      <c r="A112" s="5" t="n">
        <v>100111</v>
      </c>
      <c r="B112" s="6" t="inlineStr">
        <is>
          <t>Новиков Дмитрий</t>
        </is>
      </c>
      <c r="C112" s="5" t="n">
        <v>58</v>
      </c>
      <c r="D112" s="6" t="inlineStr"/>
      <c r="E112" s="6" t="inlineStr">
        <is>
          <t xml:space="preserve">Екатеринбург </t>
        </is>
      </c>
      <c r="F112" s="7" t="n">
        <v>45141</v>
      </c>
      <c r="G112" s="7" t="n">
        <v>45780</v>
      </c>
      <c r="H112" s="5" t="n">
        <v>45</v>
      </c>
      <c r="I112" s="8" t="n">
        <v>2679.34621609438</v>
      </c>
      <c r="J112" s="8" t="n">
        <v>120570.5797242471</v>
      </c>
      <c r="K112" s="9" t="n">
        <v>174645.9540018029</v>
      </c>
      <c r="L112" s="5" t="n">
        <v>482</v>
      </c>
      <c r="M112" s="6" t="inlineStr">
        <is>
          <t>Android</t>
        </is>
      </c>
      <c r="N112" s="6" t="inlineStr">
        <is>
          <t>email</t>
        </is>
      </c>
      <c r="O112" s="5" t="inlineStr">
        <is>
          <t>unknown</t>
        </is>
      </c>
      <c r="P112" s="6" t="inlineStr">
        <is>
          <t>7yandex.ru</t>
        </is>
      </c>
      <c r="Q112" s="6" t="inlineStr">
        <is>
          <t>+7 985 157-35-44</t>
        </is>
      </c>
      <c r="R112" s="5" t="n">
        <v>1</v>
      </c>
      <c r="S112" s="6" t="inlineStr">
        <is>
          <t>ок</t>
        </is>
      </c>
    </row>
    <row r="113">
      <c r="A113" s="5" t="n">
        <v>100112</v>
      </c>
      <c r="B113" s="6" t="inlineStr">
        <is>
          <t>Смирнов Ольга</t>
        </is>
      </c>
      <c r="C113" s="5" t="n">
        <v>27</v>
      </c>
      <c r="D113" s="6" t="inlineStr">
        <is>
          <t>м</t>
        </is>
      </c>
      <c r="E113" s="6" t="inlineStr">
        <is>
          <t>Новосибирск</t>
        </is>
      </c>
      <c r="F113" s="7" t="n">
        <v>45135</v>
      </c>
      <c r="G113" s="7" t="n">
        <v>45906</v>
      </c>
      <c r="H113" s="5" t="n">
        <v>34</v>
      </c>
      <c r="I113" s="8" t="n">
        <v>742.2978743174536</v>
      </c>
      <c r="J113" s="8" t="n">
        <v>25238.12772679342</v>
      </c>
      <c r="K113" s="9" t="n">
        <v>43570.40145773462</v>
      </c>
      <c r="L113" s="5" t="inlineStr"/>
      <c r="M113" s="6" t="inlineStr">
        <is>
          <t>WEB</t>
        </is>
      </c>
      <c r="N113" s="6" t="inlineStr">
        <is>
          <t>ads</t>
        </is>
      </c>
      <c r="O113" s="5" t="n">
        <v>9</v>
      </c>
      <c r="P113" s="6" t="inlineStr">
        <is>
          <t>8@yandex.ru</t>
        </is>
      </c>
      <c r="Q113" s="6" t="inlineStr">
        <is>
          <t>+7 981 821-92-57</t>
        </is>
      </c>
      <c r="R113" s="5" t="n">
        <v>0</v>
      </c>
      <c r="S113" s="6" t="inlineStr">
        <is>
          <t>перезвоните
пожалуйста</t>
        </is>
      </c>
    </row>
    <row r="114">
      <c r="A114" s="5" t="n">
        <v>100113</v>
      </c>
      <c r="B114" s="6" t="inlineStr">
        <is>
          <t>Кузнецов Алексей</t>
        </is>
      </c>
      <c r="C114" s="5" t="inlineStr">
        <is>
          <t>67</t>
        </is>
      </c>
      <c r="D114" s="6" t="inlineStr"/>
      <c r="E114" s="6" t="inlineStr">
        <is>
          <t>Novosibirsk</t>
        </is>
      </c>
      <c r="F114" s="7" t="inlineStr"/>
      <c r="G114" s="7" t="n">
        <v>45567</v>
      </c>
      <c r="H114" s="5" t="n">
        <v>43</v>
      </c>
      <c r="I114" s="8" t="n"/>
      <c r="J114" s="8" t="n">
        <v>45516.25057905869</v>
      </c>
      <c r="K114" s="9" t="n">
        <v>189068.2817860303</v>
      </c>
      <c r="L114" s="5" t="n">
        <v>422</v>
      </c>
      <c r="M114" s="6" t="n"/>
      <c r="N114" s="6" t="inlineStr"/>
      <c r="O114" s="5" t="n">
        <v>7</v>
      </c>
      <c r="P114" s="6" t="inlineStr">
        <is>
          <t>9@yandex.ru</t>
        </is>
      </c>
      <c r="Q114" s="6" t="inlineStr">
        <is>
          <t>+7 970 466-19-50</t>
        </is>
      </c>
      <c r="R114" s="5" t="n">
        <v>1</v>
      </c>
      <c r="S114" s="6" t="inlineStr">
        <is>
          <t>Проблемы с доставкой</t>
        </is>
      </c>
    </row>
    <row r="115">
      <c r="A115" s="5" t="n">
        <v>100114</v>
      </c>
      <c r="B115" s="6" t="inlineStr">
        <is>
          <t>Петров Наталья</t>
        </is>
      </c>
      <c r="C115" s="5" t="n">
        <v>68</v>
      </c>
      <c r="D115" s="6" t="n"/>
      <c r="E115" s="6" t="inlineStr">
        <is>
          <t>Самара</t>
        </is>
      </c>
      <c r="F115" s="7" t="inlineStr">
        <is>
          <t>2024-07-10</t>
        </is>
      </c>
      <c r="G115" s="7" t="n">
        <v>45896</v>
      </c>
      <c r="H115" s="5" t="n">
        <v>5</v>
      </c>
      <c r="I115" s="8" t="n">
        <v>3120.522131465267</v>
      </c>
      <c r="J115" s="8" t="n">
        <v>15602.61065732634</v>
      </c>
      <c r="K115" s="9" t="n">
        <v>172566.9295812637</v>
      </c>
      <c r="L115" s="5" t="inlineStr"/>
      <c r="M115" s="6" t="inlineStr">
        <is>
          <t>web</t>
        </is>
      </c>
      <c r="N115" s="6" t="inlineStr">
        <is>
          <t xml:space="preserve">referral </t>
        </is>
      </c>
      <c r="O115" s="5" t="n">
        <v>6</v>
      </c>
      <c r="P115" s="6" t="inlineStr">
        <is>
          <t>10@example.com</t>
        </is>
      </c>
      <c r="Q115" s="6" t="inlineStr">
        <is>
          <t>+7 969 841-46-13</t>
        </is>
      </c>
      <c r="R115" s="5" t="n">
        <v>1</v>
      </c>
      <c r="S115" s="6" t="inlineStr">
        <is>
          <t>перезвоните
пожалуйста</t>
        </is>
      </c>
    </row>
    <row r="116">
      <c r="A116" s="5" t="n">
        <v>100115</v>
      </c>
      <c r="B116" s="6" t="inlineStr">
        <is>
          <t>Новиков Дмитрий</t>
        </is>
      </c>
      <c r="C116" s="5" t="n">
        <v>69</v>
      </c>
      <c r="D116" s="6" t="inlineStr">
        <is>
          <t>female</t>
        </is>
      </c>
      <c r="E116" s="6" t="inlineStr">
        <is>
          <t>ростов-на-дону</t>
        </is>
      </c>
      <c r="F116" s="7" t="n">
        <v>44971</v>
      </c>
      <c r="G116" s="7" t="n">
        <v>45578</v>
      </c>
      <c r="H116" s="5" t="n">
        <v>57</v>
      </c>
      <c r="I116" s="8" t="n">
        <v>5386.461469857714</v>
      </c>
      <c r="J116" s="8" t="n">
        <v>307028.3037818897</v>
      </c>
      <c r="K116" s="9" t="n">
        <v>38939.4530511552</v>
      </c>
      <c r="L116" s="5" t="n">
        <v>398</v>
      </c>
      <c r="M116" s="6" t="inlineStr">
        <is>
          <t>android</t>
        </is>
      </c>
      <c r="N116" s="6" t="inlineStr">
        <is>
          <t>partner</t>
        </is>
      </c>
      <c r="O116" s="5" t="n">
        <v>3</v>
      </c>
      <c r="P116" s="6" t="inlineStr">
        <is>
          <t>11@example.com</t>
        </is>
      </c>
      <c r="Q116" s="6" t="inlineStr">
        <is>
          <t>8 942 138-21-19</t>
        </is>
      </c>
      <c r="R116" s="5" t="n">
        <v>1</v>
      </c>
      <c r="S116" s="6" t="inlineStr">
        <is>
          <t>ок</t>
        </is>
      </c>
    </row>
    <row r="117">
      <c r="A117" s="5" t="n">
        <v>100116</v>
      </c>
      <c r="B117" s="6" t="inlineStr">
        <is>
          <t>Петров Наталья</t>
        </is>
      </c>
      <c r="C117" s="5" t="inlineStr">
        <is>
          <t>N/A</t>
        </is>
      </c>
      <c r="D117" s="6" t="inlineStr">
        <is>
          <t>unknown</t>
        </is>
      </c>
      <c r="E117" s="6" t="inlineStr">
        <is>
          <t>Новосибирск</t>
        </is>
      </c>
      <c r="F117" s="7" t="n">
        <v>45344</v>
      </c>
      <c r="G117" s="7" t="n">
        <v>45741</v>
      </c>
      <c r="H117" s="5" t="n">
        <v>28</v>
      </c>
      <c r="I117" s="8" t="n">
        <v>5226.629484693409</v>
      </c>
      <c r="J117" s="8" t="n">
        <v>146345.6255714154</v>
      </c>
      <c r="K117" s="9" t="n">
        <v>23884.92270995249</v>
      </c>
      <c r="L117" s="5" t="n">
        <v>421</v>
      </c>
      <c r="M117" s="6" t="inlineStr">
        <is>
          <t>Android</t>
        </is>
      </c>
      <c r="N117" s="6" t="inlineStr">
        <is>
          <t>e-mail</t>
        </is>
      </c>
      <c r="O117" s="5" t="n">
        <v>9</v>
      </c>
      <c r="P117" s="6" t="inlineStr">
        <is>
          <t>12mail.ru</t>
        </is>
      </c>
      <c r="Q117" s="6" t="inlineStr">
        <is>
          <t>+7 950 915-79-47</t>
        </is>
      </c>
      <c r="R117" s="5" t="n">
        <v>1</v>
      </c>
      <c r="S117" s="6" t="inlineStr"/>
    </row>
    <row r="118">
      <c r="A118" s="5" t="n">
        <v>100117</v>
      </c>
      <c r="B118" s="6" t="inlineStr">
        <is>
          <t>Попов Татьяна</t>
        </is>
      </c>
      <c r="C118" s="5" t="n">
        <v>18</v>
      </c>
      <c r="D118" s="6" t="inlineStr">
        <is>
          <t>unknown</t>
        </is>
      </c>
      <c r="E118" s="6" t="inlineStr">
        <is>
          <t>СПб</t>
        </is>
      </c>
      <c r="F118" s="7" t="inlineStr">
        <is>
          <t>02/12/23</t>
        </is>
      </c>
      <c r="G118" s="7" t="n">
        <v>44979</v>
      </c>
      <c r="H118" s="5" t="n">
        <v>36</v>
      </c>
      <c r="I118" s="8" t="n">
        <v>4974.911655899977</v>
      </c>
      <c r="J118" s="8" t="inlineStr">
        <is>
          <t>179096,82</t>
        </is>
      </c>
      <c r="K118" s="9" t="n">
        <v>237805.2595226405</v>
      </c>
      <c r="L118" s="5" t="n">
        <v>612</v>
      </c>
      <c r="M118" s="6" t="inlineStr"/>
      <c r="N118" s="6" t="inlineStr">
        <is>
          <t>e-mail</t>
        </is>
      </c>
      <c r="O118" s="5" t="n">
        <v>4</v>
      </c>
      <c r="P118" s="6" t="inlineStr">
        <is>
          <t>13@example.com</t>
        </is>
      </c>
      <c r="Q118" s="6" t="inlineStr">
        <is>
          <t>+7 908 356-22-35</t>
        </is>
      </c>
      <c r="R118" s="5" t="n">
        <v>1</v>
      </c>
      <c r="S118" s="6" t="inlineStr">
        <is>
          <t>Очень доволен</t>
        </is>
      </c>
    </row>
    <row r="119">
      <c r="A119" s="5" t="n">
        <v>100118</v>
      </c>
      <c r="B119" s="6" t="inlineStr">
        <is>
          <t>Попов Дмитрий</t>
        </is>
      </c>
      <c r="C119" s="5" t="n">
        <v>26</v>
      </c>
      <c r="D119" s="6" t="inlineStr">
        <is>
          <t>ж</t>
        </is>
      </c>
      <c r="E119" s="6" t="inlineStr">
        <is>
          <t>СПб</t>
        </is>
      </c>
      <c r="F119" s="7" t="n">
        <v>45218</v>
      </c>
      <c r="G119" s="7" t="n">
        <v>45852</v>
      </c>
      <c r="H119" s="5" t="n">
        <v>4</v>
      </c>
      <c r="I119" s="8" t="n">
        <v>7250.889431321913</v>
      </c>
      <c r="J119" s="8" t="n">
        <v>29003.55772528765</v>
      </c>
      <c r="K119" s="9" t="n">
        <v>123648.5749894351</v>
      </c>
      <c r="L119" s="5" t="n">
        <v>613</v>
      </c>
      <c r="M119" s="6" t="inlineStr">
        <is>
          <t>таблет</t>
        </is>
      </c>
      <c r="N119" s="6" t="inlineStr">
        <is>
          <t>e-mail</t>
        </is>
      </c>
      <c r="O119" s="5" t="n">
        <v>10</v>
      </c>
      <c r="P119" s="6" t="inlineStr">
        <is>
          <t>14@gmail.com</t>
        </is>
      </c>
      <c r="Q119" s="6" t="inlineStr">
        <is>
          <t>8 913 279-92-87</t>
        </is>
      </c>
      <c r="R119" s="5" t="n">
        <v>1</v>
      </c>
      <c r="S119" s="6" t="inlineStr">
        <is>
          <t>не понравилось 😕</t>
        </is>
      </c>
    </row>
    <row r="120">
      <c r="A120" s="5" t="n">
        <v>100119</v>
      </c>
      <c r="B120" s="6" t="inlineStr">
        <is>
          <t>Новиков Анна</t>
        </is>
      </c>
      <c r="C120" s="5" t="n">
        <v>30</v>
      </c>
      <c r="D120" s="6" t="inlineStr">
        <is>
          <t>unknown</t>
        </is>
      </c>
      <c r="E120" s="6" t="inlineStr">
        <is>
          <t>St. Petersburg</t>
        </is>
      </c>
      <c r="F120" s="7" t="n">
        <v>45671</v>
      </c>
      <c r="G120" s="7" t="inlineStr">
        <is>
          <t>02/21/25</t>
        </is>
      </c>
      <c r="H120" s="5" t="n">
        <v>57</v>
      </c>
      <c r="I120" s="8" t="n">
        <v>639.7272115342652</v>
      </c>
      <c r="J120" s="8" t="n">
        <v>36464.45105745312</v>
      </c>
      <c r="K120" s="9" t="n">
        <v>27174.67313191109</v>
      </c>
      <c r="L120" s="5" t="inlineStr">
        <is>
          <t xml:space="preserve">714 </t>
        </is>
      </c>
      <c r="M120" s="6" t="inlineStr"/>
      <c r="N120" s="6" t="inlineStr">
        <is>
          <t>email</t>
        </is>
      </c>
      <c r="O120" s="5" t="inlineStr">
        <is>
          <t>unknown</t>
        </is>
      </c>
      <c r="P120" s="6" t="inlineStr">
        <is>
          <t>15@gmail.com</t>
        </is>
      </c>
      <c r="Q120" s="6" t="inlineStr">
        <is>
          <t>+79843448897</t>
        </is>
      </c>
      <c r="R120" s="5" t="n">
        <v>1</v>
      </c>
      <c r="S120" s="6" t="inlineStr">
        <is>
          <t>перезвоните
пожалуйста</t>
        </is>
      </c>
    </row>
    <row r="121">
      <c r="A121" s="5" t="n">
        <v>100120</v>
      </c>
      <c r="B121" s="6" t="inlineStr">
        <is>
          <t>Сидоров Елена</t>
        </is>
      </c>
      <c r="C121" s="5" t="n">
        <v>29</v>
      </c>
      <c r="D121" s="6" t="inlineStr">
        <is>
          <t xml:space="preserve">Ж </t>
        </is>
      </c>
      <c r="E121" s="6" t="inlineStr">
        <is>
          <t>ростов-на-дону</t>
        </is>
      </c>
      <c r="F121" s="7" t="n">
        <v>45294</v>
      </c>
      <c r="G121" s="7" t="inlineStr"/>
      <c r="H121" s="5" t="n">
        <v>14</v>
      </c>
      <c r="I121" s="8" t="inlineStr">
        <is>
          <t>6 211,04</t>
        </is>
      </c>
      <c r="J121" s="8" t="n">
        <v>86954.59967257398</v>
      </c>
      <c r="K121" s="9" t="n">
        <v>80802.13647313483</v>
      </c>
      <c r="L121" s="5" t="n">
        <v>539</v>
      </c>
      <c r="M121" s="6" t="inlineStr">
        <is>
          <t>WEB</t>
        </is>
      </c>
      <c r="N121" s="6" t="inlineStr">
        <is>
          <t>соцсети</t>
        </is>
      </c>
      <c r="O121" s="5" t="n">
        <v>1</v>
      </c>
      <c r="P121" s="6" t="inlineStr">
        <is>
          <t>16@mail.ru</t>
        </is>
      </c>
      <c r="Q121" s="6" t="inlineStr">
        <is>
          <t>+7 948 474-85-93</t>
        </is>
      </c>
      <c r="R121" s="5" t="n">
        <v>1</v>
      </c>
      <c r="S121" s="6" t="inlineStr">
        <is>
          <t>перезвоните
пожалуйста</t>
        </is>
      </c>
    </row>
    <row r="122">
      <c r="A122" s="5" t="n">
        <v>100121</v>
      </c>
      <c r="B122" s="6" t="inlineStr">
        <is>
          <t>Соколов Ольга</t>
        </is>
      </c>
      <c r="C122" s="5" t="n">
        <v>32</v>
      </c>
      <c r="D122" s="6" t="inlineStr">
        <is>
          <t>male</t>
        </is>
      </c>
      <c r="E122" s="6" t="inlineStr">
        <is>
          <t>Н. Новгород</t>
        </is>
      </c>
      <c r="F122" s="7" t="inlineStr">
        <is>
          <t>04/16/25</t>
        </is>
      </c>
      <c r="G122" s="7" t="n">
        <v>45939</v>
      </c>
      <c r="H122" s="5" t="n">
        <v>31</v>
      </c>
      <c r="I122" s="8" t="n">
        <v>6444.930900751246</v>
      </c>
      <c r="J122" s="8" t="n">
        <v>199792.8579232886</v>
      </c>
      <c r="K122" s="9" t="n">
        <v>21517.46791170913</v>
      </c>
      <c r="L122" s="5" t="inlineStr">
        <is>
          <t>unknown</t>
        </is>
      </c>
      <c r="M122" s="6" t="inlineStr">
        <is>
          <t>таблет</t>
        </is>
      </c>
      <c r="N122" s="6" t="inlineStr">
        <is>
          <t>e-mail</t>
        </is>
      </c>
      <c r="O122" s="5" t="n">
        <v>8</v>
      </c>
      <c r="P122" s="6" t="inlineStr">
        <is>
          <t>17@mail.ru</t>
        </is>
      </c>
      <c r="Q122" s="6" t="inlineStr">
        <is>
          <t>+79521224115</t>
        </is>
      </c>
      <c r="R122" s="5" t="n">
        <v>0</v>
      </c>
      <c r="S122" s="6" t="inlineStr">
        <is>
          <t>ок</t>
        </is>
      </c>
    </row>
    <row r="123">
      <c r="A123" s="5" t="n">
        <v>100122</v>
      </c>
      <c r="B123" s="6" t="inlineStr">
        <is>
          <t>Новиков Анна</t>
        </is>
      </c>
      <c r="C123" s="5" t="n">
        <v>20</v>
      </c>
      <c r="D123" s="6" t="inlineStr">
        <is>
          <t xml:space="preserve">Ж </t>
        </is>
      </c>
      <c r="E123" s="6" t="inlineStr">
        <is>
          <t>г. Москва</t>
        </is>
      </c>
      <c r="F123" s="7" t="n">
        <v>45097</v>
      </c>
      <c r="G123" s="7" t="n">
        <v>45361</v>
      </c>
      <c r="H123" s="5" t="n">
        <v>59</v>
      </c>
      <c r="I123" s="8" t="n">
        <v>1850.281546822228</v>
      </c>
      <c r="J123" s="8" t="n">
        <v>109166.6112625115</v>
      </c>
      <c r="K123" s="9" t="n">
        <v>157852.2302428338</v>
      </c>
      <c r="L123" s="5" t="n">
        <v>319</v>
      </c>
      <c r="M123" s="6" t="inlineStr">
        <is>
          <t>ios</t>
        </is>
      </c>
      <c r="N123" s="6" t="inlineStr">
        <is>
          <t>partner</t>
        </is>
      </c>
      <c r="O123" s="5" t="n">
        <v>5</v>
      </c>
      <c r="P123" s="6" t="inlineStr">
        <is>
          <t>18@yandex.ru</t>
        </is>
      </c>
      <c r="Q123" s="6" t="inlineStr">
        <is>
          <t>+79083355859</t>
        </is>
      </c>
      <c r="R123" s="5" t="inlineStr">
        <is>
          <t>yes</t>
        </is>
      </c>
      <c r="S123" s="6" t="inlineStr">
        <is>
          <t>"возврат"</t>
        </is>
      </c>
    </row>
    <row r="124">
      <c r="A124" s="5" t="n">
        <v>100123</v>
      </c>
      <c r="B124" s="6" t="inlineStr">
        <is>
          <t>Соколов Наталья</t>
        </is>
      </c>
      <c r="C124" s="5" t="n">
        <v>70</v>
      </c>
      <c r="D124" s="6" t="inlineStr">
        <is>
          <t>M</t>
        </is>
      </c>
      <c r="E124" s="6" t="inlineStr">
        <is>
          <t xml:space="preserve">  Санкт-Петербург </t>
        </is>
      </c>
      <c r="F124" s="7" t="n">
        <v>45108</v>
      </c>
      <c r="G124" s="7" t="n">
        <v>45595</v>
      </c>
      <c r="H124" s="5" t="n">
        <v>57</v>
      </c>
      <c r="I124" s="8" t="n"/>
      <c r="J124" s="8" t="n">
        <v>291304.8424528568</v>
      </c>
      <c r="K124" s="9" t="n">
        <v>200289.6940129167</v>
      </c>
      <c r="L124" s="5" t="n">
        <v>815</v>
      </c>
      <c r="M124" s="6" t="inlineStr">
        <is>
          <t>tablet</t>
        </is>
      </c>
      <c r="N124" s="6" t="inlineStr">
        <is>
          <t>ref</t>
        </is>
      </c>
      <c r="O124" s="5" t="n">
        <v>2</v>
      </c>
      <c r="P124" s="6" t="inlineStr">
        <is>
          <t>19@example.com</t>
        </is>
      </c>
      <c r="Q124" s="6" t="inlineStr">
        <is>
          <t>+7 932 588-39-20</t>
        </is>
      </c>
      <c r="R124" s="5" t="n">
        <v>1</v>
      </c>
      <c r="S124" s="6" t="inlineStr">
        <is>
          <t>—</t>
        </is>
      </c>
    </row>
    <row r="125">
      <c r="A125" s="5" t="n">
        <v>100124</v>
      </c>
      <c r="B125" s="6" t="inlineStr">
        <is>
          <t>Смирнов Сергей</t>
        </is>
      </c>
      <c r="C125" s="5" t="n">
        <v>30</v>
      </c>
      <c r="D125" s="6" t="inlineStr">
        <is>
          <t>м</t>
        </is>
      </c>
      <c r="E125" s="6" t="inlineStr">
        <is>
          <t xml:space="preserve"> москва </t>
        </is>
      </c>
      <c r="F125" s="7" t="n">
        <v>45518</v>
      </c>
      <c r="G125" s="7" t="n">
        <v>45785</v>
      </c>
      <c r="H125" s="5" t="n">
        <v>7</v>
      </c>
      <c r="I125" s="8" t="n">
        <v>4398.213841423059</v>
      </c>
      <c r="J125" s="8" t="n">
        <v>30787.49688996142</v>
      </c>
      <c r="K125" s="9" t="n">
        <v>67246.30011756977</v>
      </c>
      <c r="L125" s="5" t="n">
        <v>623</v>
      </c>
      <c r="M125" s="6" t="inlineStr">
        <is>
          <t>таблет</t>
        </is>
      </c>
      <c r="N125" s="6" t="inlineStr">
        <is>
          <t>орг</t>
        </is>
      </c>
      <c r="O125" s="5" t="n">
        <v>7</v>
      </c>
      <c r="P125" s="6" t="inlineStr">
        <is>
          <t>20@yandex.ru</t>
        </is>
      </c>
      <c r="Q125" s="6" t="inlineStr">
        <is>
          <t>+7 939 691-54-60</t>
        </is>
      </c>
      <c r="R125" s="5" t="n">
        <v>1</v>
      </c>
      <c r="S125" s="6" t="inlineStr">
        <is>
          <t>—</t>
        </is>
      </c>
    </row>
    <row r="126">
      <c r="A126" s="5" t="n">
        <v>100125</v>
      </c>
      <c r="B126" s="6" t="inlineStr">
        <is>
          <t>Петров Татьяна</t>
        </is>
      </c>
      <c r="C126" s="5" t="n">
        <v>65</v>
      </c>
      <c r="D126" s="6" t="inlineStr"/>
      <c r="E126" s="6" t="inlineStr">
        <is>
          <t>ростов-на-дону</t>
        </is>
      </c>
      <c r="F126" s="7" t="inlineStr">
        <is>
          <t>12.03.2025</t>
        </is>
      </c>
      <c r="G126" s="7" t="n">
        <v>45810</v>
      </c>
      <c r="H126" s="5" t="n">
        <v>6</v>
      </c>
      <c r="I126" s="8" t="n">
        <v>2108.436061535601</v>
      </c>
      <c r="J126" s="8" t="n">
        <v>12650.61636921361</v>
      </c>
      <c r="K126" s="9" t="n">
        <v>97840.70465114979</v>
      </c>
      <c r="L126" s="5" t="n">
        <v>353</v>
      </c>
      <c r="M126" s="6" t="inlineStr"/>
      <c r="N126" s="6" t="inlineStr">
        <is>
          <t>adwords</t>
        </is>
      </c>
      <c r="O126" s="5" t="n">
        <v>3</v>
      </c>
      <c r="P126" s="6" t="inlineStr">
        <is>
          <t>21@example.com</t>
        </is>
      </c>
      <c r="Q126" s="6" t="inlineStr">
        <is>
          <t>8 922 755-73-66</t>
        </is>
      </c>
      <c r="R126" s="5" t="n">
        <v>1</v>
      </c>
      <c r="S126" s="6" t="inlineStr">
        <is>
          <t>ок</t>
        </is>
      </c>
    </row>
    <row r="127">
      <c r="A127" s="5" t="n">
        <v>100126</v>
      </c>
      <c r="B127" s="6" t="inlineStr">
        <is>
          <t>Новиков Максим</t>
        </is>
      </c>
      <c r="C127" s="5" t="n">
        <v>36</v>
      </c>
      <c r="D127" s="6" t="inlineStr">
        <is>
          <t xml:space="preserve">М </t>
        </is>
      </c>
      <c r="E127" s="6" t="inlineStr">
        <is>
          <t>Moscow</t>
        </is>
      </c>
      <c r="F127" s="7" t="n">
        <v>45729</v>
      </c>
      <c r="G127" s="7" t="n">
        <v>45990</v>
      </c>
      <c r="H127" s="5" t="n">
        <v>33</v>
      </c>
      <c r="I127" s="8" t="n"/>
      <c r="J127" s="8" t="n">
        <v>189366.3088182998</v>
      </c>
      <c r="K127" s="9" t="n">
        <v>175025.6076328014</v>
      </c>
      <c r="L127" s="5" t="n">
        <v>668</v>
      </c>
      <c r="M127" s="6" t="inlineStr"/>
      <c r="N127" s="6" t="n"/>
      <c r="O127" s="5" t="n">
        <v>4</v>
      </c>
      <c r="P127" s="6" t="inlineStr">
        <is>
          <t>22@gmail.com</t>
        </is>
      </c>
      <c r="Q127" s="6" t="inlineStr">
        <is>
          <t>+7 935 331-87-34</t>
        </is>
      </c>
      <c r="R127" s="5" t="n">
        <v>0</v>
      </c>
      <c r="S127" s="6" t="inlineStr">
        <is>
          <t>—</t>
        </is>
      </c>
    </row>
    <row r="128">
      <c r="A128" s="5" t="n">
        <v>100127</v>
      </c>
      <c r="B128" s="6" t="inlineStr">
        <is>
          <t>Смирнов Иван</t>
        </is>
      </c>
      <c r="C128" s="5" t="n">
        <v>29</v>
      </c>
      <c r="D128" s="6" t="inlineStr">
        <is>
          <t>female</t>
        </is>
      </c>
      <c r="E128" s="6" t="inlineStr">
        <is>
          <t>С-Пб</t>
        </is>
      </c>
      <c r="F128" s="7" t="n">
        <v>45499</v>
      </c>
      <c r="G128" s="7" t="n">
        <v>45573</v>
      </c>
      <c r="H128" s="5" t="n">
        <v>32</v>
      </c>
      <c r="I128" s="8" t="n">
        <v>2706.8886835109</v>
      </c>
      <c r="J128" s="8" t="n"/>
      <c r="K128" s="9" t="inlineStr">
        <is>
          <t>204 676,72</t>
        </is>
      </c>
      <c r="L128" s="5" t="n"/>
      <c r="M128" s="6" t="inlineStr">
        <is>
          <t>iOS</t>
        </is>
      </c>
      <c r="N128" s="6" t="inlineStr">
        <is>
          <t>social</t>
        </is>
      </c>
      <c r="O128" s="5" t="n">
        <v>9</v>
      </c>
      <c r="P128" s="6" t="inlineStr">
        <is>
          <t>23@gmail.com</t>
        </is>
      </c>
      <c r="Q128" s="6" t="inlineStr">
        <is>
          <t>+7 945 628-78-11</t>
        </is>
      </c>
      <c r="R128" s="5" t="n">
        <v>1</v>
      </c>
      <c r="S128" s="6" t="inlineStr">
        <is>
          <t>"возврат"</t>
        </is>
      </c>
    </row>
    <row r="129">
      <c r="A129" s="5" t="n">
        <v>100128</v>
      </c>
      <c r="B129" s="6" t="inlineStr">
        <is>
          <t>Петров Ольга</t>
        </is>
      </c>
      <c r="C129" s="5" t="n">
        <v>43</v>
      </c>
      <c r="D129" s="6" t="inlineStr">
        <is>
          <t>female</t>
        </is>
      </c>
      <c r="E129" s="6" t="inlineStr">
        <is>
          <t>СПб</t>
        </is>
      </c>
      <c r="F129" s="7" t="n">
        <v>45494</v>
      </c>
      <c r="G129" s="7" t="n">
        <v>45676</v>
      </c>
      <c r="H129" s="5" t="n">
        <v>30</v>
      </c>
      <c r="I129" s="8" t="inlineStr">
        <is>
          <t>2854.05</t>
        </is>
      </c>
      <c r="J129" s="8" t="inlineStr">
        <is>
          <t>85 621,38</t>
        </is>
      </c>
      <c r="K129" s="9" t="n">
        <v>151953.9024076419</v>
      </c>
      <c r="L129" s="5" t="n">
        <v>487</v>
      </c>
      <c r="M129" s="6" t="inlineStr">
        <is>
          <t>таблет</t>
        </is>
      </c>
      <c r="N129" s="6" t="inlineStr">
        <is>
          <t>соцсети</t>
        </is>
      </c>
      <c r="O129" s="5" t="inlineStr"/>
      <c r="P129" s="6" t="inlineStr">
        <is>
          <t>24@example.com</t>
        </is>
      </c>
      <c r="Q129" s="6" t="inlineStr">
        <is>
          <t>+7 947 735-50-73</t>
        </is>
      </c>
      <c r="R129" s="5" t="n">
        <v>1</v>
      </c>
      <c r="S129" s="6" t="inlineStr">
        <is>
          <t>Очень доволен</t>
        </is>
      </c>
    </row>
    <row r="130">
      <c r="A130" s="5" t="n">
        <v>100129</v>
      </c>
      <c r="B130" s="6" t="inlineStr">
        <is>
          <t>Смирнов Алексей</t>
        </is>
      </c>
      <c r="C130" s="5" t="n">
        <v>49</v>
      </c>
      <c r="D130" s="6" t="inlineStr">
        <is>
          <t xml:space="preserve">Ж </t>
        </is>
      </c>
      <c r="E130" s="6" t="inlineStr">
        <is>
          <t>Новосибирск</t>
        </is>
      </c>
      <c r="F130" s="7" t="n">
        <v>45334</v>
      </c>
      <c r="G130" s="7" t="n">
        <v>45561</v>
      </c>
      <c r="H130" s="5" t="n">
        <v>48</v>
      </c>
      <c r="I130" s="8" t="n"/>
      <c r="J130" s="8" t="n">
        <v>231599.4670850675</v>
      </c>
      <c r="K130" s="9" t="n">
        <v>203832.0810893956</v>
      </c>
      <c r="L130" s="5" t="n">
        <v>789</v>
      </c>
      <c r="M130" s="6" t="n"/>
      <c r="N130" s="6" t="inlineStr"/>
      <c r="O130" s="5" t="n">
        <v>9</v>
      </c>
      <c r="P130" s="6" t="inlineStr">
        <is>
          <t>25@gmail.com</t>
        </is>
      </c>
      <c r="Q130" s="6" t="inlineStr">
        <is>
          <t>+7 960 727-53-56 доб. 64</t>
        </is>
      </c>
      <c r="R130" s="5" t="n">
        <v>1</v>
      </c>
      <c r="S130" s="6" t="inlineStr">
        <is>
          <t xml:space="preserve">   много пробелов   </t>
        </is>
      </c>
    </row>
    <row r="131">
      <c r="A131" s="5" t="n">
        <v>100130</v>
      </c>
      <c r="B131" s="6" t="inlineStr">
        <is>
          <t>Попов Ирина</t>
        </is>
      </c>
      <c r="C131" s="5" t="n">
        <v>41</v>
      </c>
      <c r="D131" s="6" t="inlineStr">
        <is>
          <t>male</t>
        </is>
      </c>
      <c r="E131" s="6" t="inlineStr">
        <is>
          <t>новосибирск</t>
        </is>
      </c>
      <c r="F131" s="7" t="n">
        <v>45388</v>
      </c>
      <c r="G131" s="7" t="inlineStr">
        <is>
          <t>10/07/24</t>
        </is>
      </c>
      <c r="H131" s="5" t="n">
        <v>36</v>
      </c>
      <c r="I131" s="8" t="n">
        <v>1483.543748740429</v>
      </c>
      <c r="J131" s="8" t="n">
        <v>53407.57495465546</v>
      </c>
      <c r="K131" s="9" t="n">
        <v>72570.35238492378</v>
      </c>
      <c r="L131" s="5" t="n">
        <v>402</v>
      </c>
      <c r="M131" s="6" t="inlineStr">
        <is>
          <t>таблет</t>
        </is>
      </c>
      <c r="N131" s="6" t="inlineStr">
        <is>
          <t>adwords</t>
        </is>
      </c>
      <c r="O131" s="5" t="n">
        <v>5</v>
      </c>
      <c r="P131" s="6" t="inlineStr">
        <is>
          <t>26@example.com</t>
        </is>
      </c>
      <c r="Q131" s="6" t="inlineStr">
        <is>
          <t>+7 988 267-17-37</t>
        </is>
      </c>
      <c r="R131" s="5" t="n">
        <v>1</v>
      </c>
      <c r="S131" s="6" t="inlineStr">
        <is>
          <t xml:space="preserve">   много пробелов   </t>
        </is>
      </c>
    </row>
    <row r="132">
      <c r="A132" s="5" t="n">
        <v>100131</v>
      </c>
      <c r="B132" s="6" t="inlineStr">
        <is>
          <t>Петров Татьяна</t>
        </is>
      </c>
      <c r="C132" s="5" t="n">
        <v>46</v>
      </c>
      <c r="D132" s="6" t="inlineStr">
        <is>
          <t>ж</t>
        </is>
      </c>
      <c r="E132" s="6" t="inlineStr">
        <is>
          <t>Novosibirsk</t>
        </is>
      </c>
      <c r="F132" s="7" t="n">
        <v>45296</v>
      </c>
      <c r="G132" s="7" t="n">
        <v>45664</v>
      </c>
      <c r="H132" s="5" t="n">
        <v>35</v>
      </c>
      <c r="I132" s="8" t="n">
        <v>4681.186161852138</v>
      </c>
      <c r="J132" s="8" t="n">
        <v>163841.5156648248</v>
      </c>
      <c r="K132" s="9" t="n">
        <v>99152.26358594093</v>
      </c>
      <c r="L132" s="5" t="n">
        <v>721</v>
      </c>
      <c r="M132" s="6" t="inlineStr">
        <is>
          <t>ios</t>
        </is>
      </c>
      <c r="N132" s="6" t="inlineStr"/>
      <c r="O132" s="5" t="n">
        <v>2</v>
      </c>
      <c r="P132" s="6" t="inlineStr">
        <is>
          <t>27@gmail.com</t>
        </is>
      </c>
      <c r="Q132" s="6" t="inlineStr">
        <is>
          <t>8 978 685-61-19</t>
        </is>
      </c>
      <c r="R132" s="5" t="n">
        <v>1</v>
      </c>
      <c r="S132" s="6" t="inlineStr">
        <is>
          <t>перезвоните
пожалуйста</t>
        </is>
      </c>
    </row>
    <row r="133">
      <c r="A133" s="5" t="n">
        <v>100132</v>
      </c>
      <c r="B133" s="6" t="inlineStr">
        <is>
          <t>Попов Дмитрий</t>
        </is>
      </c>
      <c r="C133" s="5" t="n">
        <v>59</v>
      </c>
      <c r="D133" s="6" t="inlineStr">
        <is>
          <t>male</t>
        </is>
      </c>
      <c r="E133" s="6" t="inlineStr">
        <is>
          <t>Нск</t>
        </is>
      </c>
      <c r="F133" s="7" t="n">
        <v>45546</v>
      </c>
      <c r="G133" s="7" t="n">
        <v>45876</v>
      </c>
      <c r="H133" s="5" t="n">
        <v>25</v>
      </c>
      <c r="I133" s="8" t="inlineStr">
        <is>
          <t>2 534,36</t>
        </is>
      </c>
      <c r="J133" s="8" t="inlineStr">
        <is>
          <t>63359,02</t>
        </is>
      </c>
      <c r="K133" s="9" t="inlineStr">
        <is>
          <t>218 445,49</t>
        </is>
      </c>
      <c r="L133" s="5" t="n"/>
      <c r="M133" s="6" t="inlineStr">
        <is>
          <t>таблет</t>
        </is>
      </c>
      <c r="N133" s="6" t="inlineStr">
        <is>
          <t>email</t>
        </is>
      </c>
      <c r="O133" s="5" t="n"/>
      <c r="P133" s="6" t="inlineStr">
        <is>
          <t>28@yandex.ru</t>
        </is>
      </c>
      <c r="Q133" s="6" t="inlineStr">
        <is>
          <t>+79102064389</t>
        </is>
      </c>
      <c r="R133" s="5" t="n">
        <v>1</v>
      </c>
      <c r="S133" s="6" t="inlineStr">
        <is>
          <t xml:space="preserve">   много пробелов   </t>
        </is>
      </c>
    </row>
    <row r="134">
      <c r="A134" s="5" t="n">
        <v>100133</v>
      </c>
      <c r="B134" s="6" t="inlineStr">
        <is>
          <t>Смирнов Сергей</t>
        </is>
      </c>
      <c r="C134" s="5" t="n">
        <v>32</v>
      </c>
      <c r="D134" s="6" t="inlineStr">
        <is>
          <t>male</t>
        </is>
      </c>
      <c r="E134" s="6" t="inlineStr">
        <is>
          <t xml:space="preserve">Новосибирск  </t>
        </is>
      </c>
      <c r="F134" s="7" t="inlineStr">
        <is>
          <t>03/29/24</t>
        </is>
      </c>
      <c r="G134" s="7" t="n">
        <v>46021</v>
      </c>
      <c r="H134" s="5" t="n">
        <v>8</v>
      </c>
      <c r="I134" s="8" t="n">
        <v>1484.578329701479</v>
      </c>
      <c r="J134" s="8" t="n">
        <v>11876.62663761183</v>
      </c>
      <c r="K134" s="9" t="n">
        <v>26571.39739457997</v>
      </c>
      <c r="L134" s="5" t="n">
        <v>665</v>
      </c>
      <c r="M134" s="6" t="inlineStr">
        <is>
          <t>WEB</t>
        </is>
      </c>
      <c r="N134" s="6" t="n"/>
      <c r="O134" s="5" t="n">
        <v>6</v>
      </c>
      <c r="P134" s="6" t="inlineStr">
        <is>
          <t>29@mail.ru</t>
        </is>
      </c>
      <c r="Q134" s="6" t="inlineStr"/>
      <c r="R134" s="5" t="n">
        <v>0</v>
      </c>
      <c r="S134" s="6" t="inlineStr">
        <is>
          <t>перезвоните
пожалуйста</t>
        </is>
      </c>
    </row>
    <row r="135">
      <c r="A135" s="5" t="n">
        <v>100134</v>
      </c>
      <c r="B135" s="6" t="inlineStr">
        <is>
          <t>Новиков Иван</t>
        </is>
      </c>
      <c r="C135" s="5" t="n">
        <v>70</v>
      </c>
      <c r="D135" s="6" t="inlineStr">
        <is>
          <t>unknown</t>
        </is>
      </c>
      <c r="E135" s="6" t="inlineStr">
        <is>
          <t>Nizhny Novgorod</t>
        </is>
      </c>
      <c r="F135" s="7" t="inlineStr">
        <is>
          <t>2025/13/01</t>
        </is>
      </c>
      <c r="G135" s="7" t="n">
        <v>45700</v>
      </c>
      <c r="H135" s="5" t="n">
        <v>34</v>
      </c>
      <c r="I135" s="8" t="n">
        <v>562.3783294727998</v>
      </c>
      <c r="J135" s="8" t="n">
        <v>19120.86320207519</v>
      </c>
      <c r="K135" s="9" t="n">
        <v>237800.2277296686</v>
      </c>
      <c r="L135" s="5" t="n">
        <v>788</v>
      </c>
      <c r="M135" s="6" t="inlineStr">
        <is>
          <t>iOS</t>
        </is>
      </c>
      <c r="N135" s="6" t="inlineStr">
        <is>
          <t>adwords</t>
        </is>
      </c>
      <c r="O135" s="5" t="n"/>
      <c r="P135" s="6" t="inlineStr">
        <is>
          <t>30@mail.ru</t>
        </is>
      </c>
      <c r="Q135" s="6" t="inlineStr">
        <is>
          <t>не указан</t>
        </is>
      </c>
      <c r="R135" s="5" t="n">
        <v>1</v>
      </c>
      <c r="S135" s="6" t="inlineStr">
        <is>
          <t>Проблемы с доставкой</t>
        </is>
      </c>
    </row>
    <row r="136">
      <c r="A136" s="5" t="n">
        <v>100135</v>
      </c>
      <c r="B136" s="6" t="inlineStr">
        <is>
          <t>Смирнов Наталья</t>
        </is>
      </c>
      <c r="C136" s="5" t="n">
        <v>44</v>
      </c>
      <c r="D136" s="6" t="inlineStr">
        <is>
          <t>male</t>
        </is>
      </c>
      <c r="E136" s="6" t="inlineStr">
        <is>
          <t>Санкт-Петербург</t>
        </is>
      </c>
      <c r="F136" s="7" t="n">
        <v>45113</v>
      </c>
      <c r="G136" s="7" t="inlineStr">
        <is>
          <t>2023-11-22</t>
        </is>
      </c>
      <c r="H136" s="5" t="n">
        <v>18</v>
      </c>
      <c r="I136" s="8" t="n"/>
      <c r="J136" s="8" t="inlineStr">
        <is>
          <t>23 898,11</t>
        </is>
      </c>
      <c r="K136" s="9" t="n"/>
      <c r="L136" s="5" t="n">
        <v>803</v>
      </c>
      <c r="M136" s="6" t="inlineStr">
        <is>
          <t>tablet</t>
        </is>
      </c>
      <c r="N136" s="6" t="inlineStr">
        <is>
          <t>adwords</t>
        </is>
      </c>
      <c r="O136" s="5" t="n">
        <v>4</v>
      </c>
      <c r="P136" s="6" t="inlineStr">
        <is>
          <t>31@yandex.ru</t>
        </is>
      </c>
      <c r="Q136" s="6" t="inlineStr">
        <is>
          <t>8 959 813-14-52</t>
        </is>
      </c>
      <c r="R136" s="5" t="n">
        <v>1</v>
      </c>
      <c r="S136" s="6" t="inlineStr">
        <is>
          <t>—</t>
        </is>
      </c>
    </row>
    <row r="137">
      <c r="A137" s="5" t="n">
        <v>100136</v>
      </c>
      <c r="B137" s="6" t="inlineStr">
        <is>
          <t>Иванов Анна</t>
        </is>
      </c>
      <c r="C137" s="5" t="n">
        <v>35</v>
      </c>
      <c r="D137" s="6" t="inlineStr">
        <is>
          <t>M</t>
        </is>
      </c>
      <c r="E137" s="6" t="inlineStr">
        <is>
          <t>СПб</t>
        </is>
      </c>
      <c r="F137" s="7" t="n">
        <v>45483</v>
      </c>
      <c r="G137" s="7" t="n">
        <v>45964</v>
      </c>
      <c r="H137" s="5" t="n">
        <v>11</v>
      </c>
      <c r="I137" s="8" t="n">
        <v>1941.442196948396</v>
      </c>
      <c r="J137" s="8" t="n">
        <v>21355.86416643235</v>
      </c>
      <c r="K137" s="9" t="n">
        <v>207967.6665199012</v>
      </c>
      <c r="L137" s="5" t="n">
        <v>312</v>
      </c>
      <c r="M137" s="6" t="inlineStr">
        <is>
          <t>web</t>
        </is>
      </c>
      <c r="N137" s="6" t="inlineStr">
        <is>
          <t>орг</t>
        </is>
      </c>
      <c r="O137" s="5" t="n">
        <v>2</v>
      </c>
      <c r="P137" s="6" t="inlineStr">
        <is>
          <t>32@example.com</t>
        </is>
      </c>
      <c r="Q137" s="6" t="inlineStr">
        <is>
          <t>+7 970 633-25-42</t>
        </is>
      </c>
      <c r="R137" s="5" t="n">
        <v>1</v>
      </c>
      <c r="S137" s="6" t="inlineStr">
        <is>
          <t xml:space="preserve">   много пробелов   </t>
        </is>
      </c>
    </row>
    <row r="138">
      <c r="A138" s="5" t="n">
        <v>100137</v>
      </c>
      <c r="B138" s="6" t="inlineStr">
        <is>
          <t>Иванов Дмитрий</t>
        </is>
      </c>
      <c r="C138" s="5" t="n">
        <v>60</v>
      </c>
      <c r="D138" s="6" t="inlineStr"/>
      <c r="E138" s="6" t="inlineStr">
        <is>
          <t>СПб</t>
        </is>
      </c>
      <c r="F138" s="7" t="n">
        <v>45168</v>
      </c>
      <c r="G138" s="7" t="inlineStr">
        <is>
          <t>08.06.2025</t>
        </is>
      </c>
      <c r="H138" s="5" t="n">
        <v>27</v>
      </c>
      <c r="I138" s="8" t="inlineStr">
        <is>
          <t>2 933,85</t>
        </is>
      </c>
      <c r="J138" s="8" t="n">
        <v>79213.9812450946</v>
      </c>
      <c r="K138" s="9" t="n">
        <v>83503.01008284299</v>
      </c>
      <c r="L138" s="5" t="n">
        <v>422</v>
      </c>
      <c r="M138" s="6" t="inlineStr">
        <is>
          <t>Android</t>
        </is>
      </c>
      <c r="N138" s="6" t="inlineStr">
        <is>
          <t>organic</t>
        </is>
      </c>
      <c r="O138" s="5" t="n">
        <v>7</v>
      </c>
      <c r="P138" s="6" t="inlineStr">
        <is>
          <t>33@mail.ru</t>
        </is>
      </c>
      <c r="Q138" s="6" t="inlineStr">
        <is>
          <t>+7 913 228-72-39</t>
        </is>
      </c>
      <c r="R138" s="5" t="n">
        <v>1</v>
      </c>
      <c r="S138" s="6" t="inlineStr"/>
    </row>
    <row r="139">
      <c r="A139" s="5" t="n">
        <v>100138</v>
      </c>
      <c r="B139" s="6" t="inlineStr">
        <is>
          <t>Попов Татьяна</t>
        </is>
      </c>
      <c r="C139" s="5" t="n">
        <v>69</v>
      </c>
      <c r="D139" s="6" t="inlineStr">
        <is>
          <t>ж</t>
        </is>
      </c>
      <c r="E139" s="6" t="inlineStr">
        <is>
          <t>екатеринбург</t>
        </is>
      </c>
      <c r="F139" s="7" t="n">
        <v>44948</v>
      </c>
      <c r="G139" s="7" t="n">
        <v>45721</v>
      </c>
      <c r="H139" s="5" t="n">
        <v>22</v>
      </c>
      <c r="I139" s="8" t="n">
        <v>5932.993684042181</v>
      </c>
      <c r="J139" s="8" t="inlineStr">
        <is>
          <t>N/A</t>
        </is>
      </c>
      <c r="K139" s="9" t="inlineStr">
        <is>
          <t>29082.36</t>
        </is>
      </c>
      <c r="L139" s="5" t="n">
        <v>748</v>
      </c>
      <c r="M139" s="6" t="inlineStr">
        <is>
          <t>WEB</t>
        </is>
      </c>
      <c r="N139" s="6" t="inlineStr">
        <is>
          <t>email</t>
        </is>
      </c>
      <c r="O139" s="5" t="n">
        <v>9</v>
      </c>
      <c r="P139" s="6" t="inlineStr">
        <is>
          <t>34@example.com</t>
        </is>
      </c>
      <c r="Q139" s="6" t="inlineStr">
        <is>
          <t>+7 964 488-33-12</t>
        </is>
      </c>
      <c r="R139" s="5" t="n">
        <v>1</v>
      </c>
      <c r="S139" s="6" t="inlineStr">
        <is>
          <t>Очень доволен</t>
        </is>
      </c>
    </row>
    <row r="140">
      <c r="A140" s="5" t="n">
        <v>100139</v>
      </c>
      <c r="B140" s="6" t="inlineStr">
        <is>
          <t>Кузнецов Алексей</t>
        </is>
      </c>
      <c r="C140" s="5" t="n">
        <v>38</v>
      </c>
      <c r="D140" s="6" t="inlineStr">
        <is>
          <t>M</t>
        </is>
      </c>
      <c r="E140" s="6" t="inlineStr">
        <is>
          <t>Samara</t>
        </is>
      </c>
      <c r="F140" s="7" t="inlineStr">
        <is>
          <t>07/14/23</t>
        </is>
      </c>
      <c r="G140" s="7" t="inlineStr"/>
      <c r="H140" s="5" t="inlineStr">
        <is>
          <t>unknown</t>
        </is>
      </c>
      <c r="I140" s="8" t="n">
        <v>4231.618696771604</v>
      </c>
      <c r="J140" s="8" t="n"/>
      <c r="K140" s="9" t="n">
        <v>160999.0257406211</v>
      </c>
      <c r="L140" s="5" t="n">
        <v>630</v>
      </c>
      <c r="M140" s="6" t="inlineStr">
        <is>
          <t>таблет</t>
        </is>
      </c>
      <c r="N140" s="6" t="inlineStr">
        <is>
          <t>email</t>
        </is>
      </c>
      <c r="O140" s="5" t="n">
        <v>7</v>
      </c>
      <c r="P140" s="6" t="inlineStr">
        <is>
          <t>35@GMAIL.COM</t>
        </is>
      </c>
      <c r="Q140" s="6" t="inlineStr">
        <is>
          <t>+7 928 720-19-11</t>
        </is>
      </c>
      <c r="R140" s="5" t="n">
        <v>1</v>
      </c>
      <c r="S140" s="6" t="inlineStr">
        <is>
          <t>ок</t>
        </is>
      </c>
    </row>
    <row r="141">
      <c r="A141" s="5" t="n">
        <v>100140</v>
      </c>
      <c r="B141" s="6" t="inlineStr">
        <is>
          <t>Петров Елена</t>
        </is>
      </c>
      <c r="C141" s="5" t="n">
        <v>47</v>
      </c>
      <c r="D141" s="6" t="inlineStr">
        <is>
          <t>unknown</t>
        </is>
      </c>
      <c r="E141" s="6" t="inlineStr">
        <is>
          <t>Нижний Новгород</t>
        </is>
      </c>
      <c r="F141" s="7" t="inlineStr">
        <is>
          <t>2024-07-25</t>
        </is>
      </c>
      <c r="G141" s="7" t="n">
        <v>45923</v>
      </c>
      <c r="H141" s="5" t="n">
        <v>52</v>
      </c>
      <c r="I141" s="8" t="n">
        <v>3268.014881438551</v>
      </c>
      <c r="J141" s="8" t="n">
        <v>169936.7738348047</v>
      </c>
      <c r="K141" s="9" t="n">
        <v>209437.8822438021</v>
      </c>
      <c r="L141" s="5" t="n">
        <v>572</v>
      </c>
      <c r="M141" s="6" t="inlineStr"/>
      <c r="N141" s="6" t="inlineStr">
        <is>
          <t>partner</t>
        </is>
      </c>
      <c r="O141" s="5" t="n">
        <v>9</v>
      </c>
      <c r="P141" s="6" t="inlineStr">
        <is>
          <t>36@example.com</t>
        </is>
      </c>
      <c r="Q141" s="6" t="inlineStr">
        <is>
          <t>+7 973 466-96-68</t>
        </is>
      </c>
      <c r="R141" s="5" t="n">
        <v>0</v>
      </c>
      <c r="S141" s="6" t="inlineStr">
        <is>
          <t>Проблемы с доставкой</t>
        </is>
      </c>
    </row>
    <row r="142">
      <c r="A142" s="5" t="n">
        <v>100141</v>
      </c>
      <c r="B142" s="6" t="inlineStr">
        <is>
          <t>Сидоров Пётр</t>
        </is>
      </c>
      <c r="C142" s="5" t="n">
        <v>68</v>
      </c>
      <c r="D142" s="6" t="inlineStr">
        <is>
          <t>ж</t>
        </is>
      </c>
      <c r="E142" s="6" t="inlineStr">
        <is>
          <t>Samara</t>
        </is>
      </c>
      <c r="F142" s="7" t="n">
        <v>45443</v>
      </c>
      <c r="G142" s="7" t="n">
        <v>45788</v>
      </c>
      <c r="H142" s="5" t="n">
        <v>42</v>
      </c>
      <c r="I142" s="8" t="n">
        <v>1686.323419244986</v>
      </c>
      <c r="J142" s="8" t="n">
        <v>70825.58360828941</v>
      </c>
      <c r="K142" s="9" t="n">
        <v>121892.7990996062</v>
      </c>
      <c r="L142" s="5" t="n">
        <v>660</v>
      </c>
      <c r="M142" s="6" t="inlineStr">
        <is>
          <t>tablet</t>
        </is>
      </c>
      <c r="N142" s="6" t="inlineStr">
        <is>
          <t>organic</t>
        </is>
      </c>
      <c r="O142" s="5" t="n">
        <v>6</v>
      </c>
      <c r="P142" s="6" t="inlineStr">
        <is>
          <t>37@gmail.com</t>
        </is>
      </c>
      <c r="Q142" s="6" t="inlineStr">
        <is>
          <t>+7 966 238-48-10</t>
        </is>
      </c>
      <c r="R142" s="5" t="n">
        <v>1</v>
      </c>
      <c r="S142" s="6" t="inlineStr">
        <is>
          <t>не понравилось 😕</t>
        </is>
      </c>
    </row>
    <row r="143">
      <c r="A143" s="5" t="n">
        <v>100142</v>
      </c>
      <c r="B143" s="6" t="inlineStr">
        <is>
          <t>Иванов Дмитрий</t>
        </is>
      </c>
      <c r="C143" s="5" t="n">
        <v>67</v>
      </c>
      <c r="D143" s="6" t="inlineStr">
        <is>
          <t>female</t>
        </is>
      </c>
      <c r="E143" s="6" t="inlineStr">
        <is>
          <t>Казань</t>
        </is>
      </c>
      <c r="F143" s="7" t="n">
        <v>45023</v>
      </c>
      <c r="G143" s="7" t="n">
        <v>45061</v>
      </c>
      <c r="H143" s="5" t="n">
        <v>29</v>
      </c>
      <c r="I143" s="8" t="n">
        <v>3167.41814964118</v>
      </c>
      <c r="J143" s="8" t="n">
        <v>91855.12633959422</v>
      </c>
      <c r="K143" s="9" t="n">
        <v>104429.0653959947</v>
      </c>
      <c r="L143" s="5" t="n">
        <v>555</v>
      </c>
      <c r="M143" s="6" t="n"/>
      <c r="N143" s="6" t="inlineStr">
        <is>
          <t>social</t>
        </is>
      </c>
      <c r="O143" s="5" t="n">
        <v>4</v>
      </c>
      <c r="P143" s="6" t="inlineStr">
        <is>
          <t>38@YANDEX.RU</t>
        </is>
      </c>
      <c r="Q143" s="6" t="inlineStr">
        <is>
          <t>+7 907 889-52-54</t>
        </is>
      </c>
      <c r="R143" s="5" t="n">
        <v>1</v>
      </c>
      <c r="S143" s="6" t="inlineStr">
        <is>
          <t>ок</t>
        </is>
      </c>
    </row>
    <row r="144">
      <c r="A144" s="5" t="n">
        <v>100143</v>
      </c>
      <c r="B144" s="6" t="inlineStr">
        <is>
          <t>Кузнецов Пётр</t>
        </is>
      </c>
      <c r="C144" s="5" t="n">
        <v>65</v>
      </c>
      <c r="D144" s="6" t="inlineStr"/>
      <c r="E144" s="6" t="inlineStr">
        <is>
          <t>Самара</t>
        </is>
      </c>
      <c r="F144" s="7" t="n">
        <v>44982</v>
      </c>
      <c r="G144" s="7" t="n">
        <v>45606</v>
      </c>
      <c r="H144" s="5" t="n">
        <v>33</v>
      </c>
      <c r="I144" s="8" t="inlineStr">
        <is>
          <t>808.87</t>
        </is>
      </c>
      <c r="J144" s="8" t="inlineStr">
        <is>
          <t>26 692,61</t>
        </is>
      </c>
      <c r="K144" s="9" t="n">
        <v>54403.40440847928</v>
      </c>
      <c r="L144" s="5" t="inlineStr"/>
      <c r="M144" s="6" t="inlineStr">
        <is>
          <t>tablet</t>
        </is>
      </c>
      <c r="N144" s="6" t="inlineStr">
        <is>
          <t>adwords</t>
        </is>
      </c>
      <c r="O144" s="5" t="n"/>
      <c r="P144" s="6" t="inlineStr">
        <is>
          <t>39@yandex.ru</t>
        </is>
      </c>
      <c r="Q144" s="6" t="inlineStr">
        <is>
          <t>+7 916 880-27-71</t>
        </is>
      </c>
      <c r="R144" s="5" t="n">
        <v>1</v>
      </c>
      <c r="S144" s="6" t="inlineStr">
        <is>
          <t xml:space="preserve">   много пробелов   </t>
        </is>
      </c>
    </row>
    <row r="145">
      <c r="A145" s="5" t="n">
        <v>100144</v>
      </c>
      <c r="B145" s="6" t="inlineStr">
        <is>
          <t>Морозов Татьяна</t>
        </is>
      </c>
      <c r="C145" s="5" t="n">
        <v>30</v>
      </c>
      <c r="D145" s="6" t="n"/>
      <c r="E145" s="6" t="inlineStr">
        <is>
          <t>Екатеринбург</t>
        </is>
      </c>
      <c r="F145" s="7" t="n">
        <v>45000</v>
      </c>
      <c r="G145" s="7" t="inlineStr">
        <is>
          <t>09/10/24</t>
        </is>
      </c>
      <c r="H145" s="5" t="n">
        <v>49</v>
      </c>
      <c r="I145" s="8" t="n">
        <v>3725.492983502054</v>
      </c>
      <c r="J145" s="8" t="n">
        <v>182549.1561916007</v>
      </c>
      <c r="K145" s="9" t="n">
        <v>152484.1945663599</v>
      </c>
      <c r="L145" s="5" t="n">
        <v>415</v>
      </c>
      <c r="M145" s="6" t="inlineStr">
        <is>
          <t>iOS</t>
        </is>
      </c>
      <c r="N145" s="6" t="inlineStr">
        <is>
          <t>ads</t>
        </is>
      </c>
      <c r="O145" s="5" t="n">
        <v>7</v>
      </c>
      <c r="P145" s="6" t="inlineStr">
        <is>
          <t>40@mail.ru</t>
        </is>
      </c>
      <c r="Q145" s="6" t="inlineStr">
        <is>
          <t>+7 910 215-16-41</t>
        </is>
      </c>
      <c r="R145" s="5" t="n">
        <v>1</v>
      </c>
      <c r="S145" s="6" t="inlineStr">
        <is>
          <t>не понравилось 😕</t>
        </is>
      </c>
    </row>
    <row r="146">
      <c r="A146" s="5" t="n">
        <v>100145</v>
      </c>
      <c r="B146" s="6" t="inlineStr">
        <is>
          <t>Иванов Ольга</t>
        </is>
      </c>
      <c r="C146" s="5" t="n">
        <v>39</v>
      </c>
      <c r="D146" s="6" t="inlineStr">
        <is>
          <t xml:space="preserve">М </t>
        </is>
      </c>
      <c r="E146" s="6" t="inlineStr">
        <is>
          <t xml:space="preserve">Новосибирск  </t>
        </is>
      </c>
      <c r="F146" s="7" t="n">
        <v>45387</v>
      </c>
      <c r="G146" s="7" t="n">
        <v>45869</v>
      </c>
      <c r="H146" s="5" t="n">
        <v>1</v>
      </c>
      <c r="I146" s="8" t="inlineStr">
        <is>
          <t>N/A</t>
        </is>
      </c>
      <c r="J146" s="8" t="n">
        <v>2989.075392988112</v>
      </c>
      <c r="K146" s="9" t="n">
        <v>68731.32211621337</v>
      </c>
      <c r="L146" s="5" t="n">
        <v>835</v>
      </c>
      <c r="M146" s="6" t="inlineStr">
        <is>
          <t>таблет</t>
        </is>
      </c>
      <c r="N146" s="6" t="inlineStr">
        <is>
          <t>social</t>
        </is>
      </c>
      <c r="O146" s="5" t="n">
        <v>5</v>
      </c>
      <c r="P146" s="6" t="inlineStr">
        <is>
          <t>41@example.com</t>
        </is>
      </c>
      <c r="Q146" s="6" t="inlineStr">
        <is>
          <t>+7 934 778-94-56</t>
        </is>
      </c>
      <c r="R146" s="5" t="inlineStr">
        <is>
          <t>no</t>
        </is>
      </c>
      <c r="S146" s="6" t="inlineStr">
        <is>
          <t>—</t>
        </is>
      </c>
    </row>
    <row r="147">
      <c r="A147" s="5" t="n">
        <v>100146</v>
      </c>
      <c r="B147" s="6" t="inlineStr">
        <is>
          <t>Кузнецов Сергей</t>
        </is>
      </c>
      <c r="C147" s="5" t="n">
        <v>42</v>
      </c>
      <c r="D147" s="6" t="inlineStr">
        <is>
          <t>M</t>
        </is>
      </c>
      <c r="E147" s="6" t="inlineStr">
        <is>
          <t>Nizhny Novgorod</t>
        </is>
      </c>
      <c r="F147" s="7" t="n">
        <v>45423</v>
      </c>
      <c r="G147" s="7" t="n">
        <v>45967</v>
      </c>
      <c r="H147" s="5" t="n">
        <v>5</v>
      </c>
      <c r="I147" s="8" t="n">
        <v>1898.130405631392</v>
      </c>
      <c r="J147" s="8" t="n">
        <v>9490.652028156963</v>
      </c>
      <c r="K147" s="9" t="n">
        <v>125336.8402939896</v>
      </c>
      <c r="L147" s="5" t="n"/>
      <c r="M147" s="6" t="inlineStr">
        <is>
          <t>WEB</t>
        </is>
      </c>
      <c r="N147" s="6" t="n"/>
      <c r="O147" s="5" t="n">
        <v>1</v>
      </c>
      <c r="P147" s="6" t="inlineStr">
        <is>
          <t>42@example.com</t>
        </is>
      </c>
      <c r="Q147" s="6" t="inlineStr">
        <is>
          <t>+7 935 330-29-53</t>
        </is>
      </c>
      <c r="R147" s="5" t="n">
        <v>1</v>
      </c>
      <c r="S147" s="6" t="inlineStr">
        <is>
          <t>не понравилось 😕</t>
        </is>
      </c>
    </row>
    <row r="148">
      <c r="A148" s="5" t="n">
        <v>100147</v>
      </c>
      <c r="B148" s="6" t="inlineStr">
        <is>
          <t>Соколов Пётр</t>
        </is>
      </c>
      <c r="C148" s="5" t="n">
        <v>51</v>
      </c>
      <c r="D148" s="6" t="inlineStr">
        <is>
          <t>female</t>
        </is>
      </c>
      <c r="E148" s="6" t="inlineStr">
        <is>
          <t>Samara</t>
        </is>
      </c>
      <c r="F148" s="7" t="n">
        <v>45173</v>
      </c>
      <c r="G148" s="7" t="n">
        <v>45759</v>
      </c>
      <c r="H148" s="5" t="n">
        <v>9</v>
      </c>
      <c r="I148" s="8" t="inlineStr">
        <is>
          <t>3698.49</t>
        </is>
      </c>
      <c r="J148" s="8" t="n">
        <v>33286.38729834005</v>
      </c>
      <c r="K148" s="9" t="n">
        <v>159234.8435203395</v>
      </c>
      <c r="L148" s="5" t="n">
        <v>759</v>
      </c>
      <c r="M148" s="6" t="n"/>
      <c r="N148" s="6" t="n"/>
      <c r="O148" s="5" t="n">
        <v>9</v>
      </c>
      <c r="P148" s="6" t="inlineStr">
        <is>
          <t>43@example.com</t>
        </is>
      </c>
      <c r="Q148" s="6" t="inlineStr">
        <is>
          <t>+7 992 221-33-50</t>
        </is>
      </c>
      <c r="R148" s="5" t="n">
        <v>1</v>
      </c>
      <c r="S148" s="6" t="inlineStr">
        <is>
          <t>—</t>
        </is>
      </c>
    </row>
    <row r="149">
      <c r="A149" s="5" t="n">
        <v>100148</v>
      </c>
      <c r="B149" s="6" t="inlineStr">
        <is>
          <t>Попов Иван</t>
        </is>
      </c>
      <c r="C149" s="5" t="inlineStr"/>
      <c r="D149" s="6" t="inlineStr">
        <is>
          <t>F</t>
        </is>
      </c>
      <c r="E149" s="6" t="inlineStr">
        <is>
          <t>новосибирск</t>
        </is>
      </c>
      <c r="F149" s="7" t="inlineStr">
        <is>
          <t>2024-03-29</t>
        </is>
      </c>
      <c r="G149" s="7" t="n">
        <v>45660</v>
      </c>
      <c r="H149" s="5" t="n">
        <v>9</v>
      </c>
      <c r="I149" s="8" t="n">
        <v>6343.309137295946</v>
      </c>
      <c r="J149" s="8" t="inlineStr">
        <is>
          <t>57089,78</t>
        </is>
      </c>
      <c r="K149" s="9" t="n">
        <v>62491.69421215048</v>
      </c>
      <c r="L149" s="5" t="n">
        <v>573</v>
      </c>
      <c r="M149" s="6" t="inlineStr">
        <is>
          <t>ios</t>
        </is>
      </c>
      <c r="N149" s="6" t="inlineStr">
        <is>
          <t>ads</t>
        </is>
      </c>
      <c r="O149" s="5" t="n">
        <v>10</v>
      </c>
      <c r="P149" s="6" t="inlineStr">
        <is>
          <t>44@yandex.ru</t>
        </is>
      </c>
      <c r="Q149" s="6" t="inlineStr">
        <is>
          <t>+7 901 376-62-38</t>
        </is>
      </c>
      <c r="R149" s="5" t="n">
        <v>1</v>
      </c>
      <c r="S149" s="6" t="inlineStr">
        <is>
          <t>Очень доволен</t>
        </is>
      </c>
    </row>
    <row r="150">
      <c r="A150" s="5" t="n">
        <v>100149</v>
      </c>
      <c r="B150" s="6" t="inlineStr">
        <is>
          <t>Кузнецов Максим</t>
        </is>
      </c>
      <c r="C150" s="5" t="n">
        <v>22</v>
      </c>
      <c r="D150" s="6" t="inlineStr"/>
      <c r="E150" s="6" t="inlineStr">
        <is>
          <t xml:space="preserve">Ростов-на-Дону </t>
        </is>
      </c>
      <c r="F150" s="7" t="n">
        <v>45814</v>
      </c>
      <c r="G150" s="7" t="n">
        <v>45971</v>
      </c>
      <c r="H150" s="5" t="n">
        <v>31</v>
      </c>
      <c r="I150" s="8" t="n"/>
      <c r="J150" s="8" t="inlineStr">
        <is>
          <t>175 428,08</t>
        </is>
      </c>
      <c r="K150" s="9" t="n">
        <v>224144.990643563</v>
      </c>
      <c r="L150" s="5" t="n">
        <v>737</v>
      </c>
      <c r="M150" s="6" t="inlineStr">
        <is>
          <t>iOS</t>
        </is>
      </c>
      <c r="N150" s="6" t="inlineStr">
        <is>
          <t>email</t>
        </is>
      </c>
      <c r="O150" s="5" t="n">
        <v>7</v>
      </c>
      <c r="P150" s="6" t="inlineStr">
        <is>
          <t>45@example.com</t>
        </is>
      </c>
      <c r="Q150" s="6" t="inlineStr">
        <is>
          <t>+7 966 883-90-16 доб. 66</t>
        </is>
      </c>
      <c r="R150" s="5" t="n">
        <v>0</v>
      </c>
      <c r="S150" s="6" t="inlineStr">
        <is>
          <t>не понравилось 😕</t>
        </is>
      </c>
    </row>
    <row r="151">
      <c r="A151" s="5" t="n">
        <v>100150</v>
      </c>
      <c r="B151" s="6" t="inlineStr">
        <is>
          <t>Смирнов Ольга</t>
        </is>
      </c>
      <c r="C151" s="5" t="n">
        <v>47</v>
      </c>
      <c r="D151" s="6" t="inlineStr">
        <is>
          <t>unknown</t>
        </is>
      </c>
      <c r="E151" s="6" t="inlineStr">
        <is>
          <t>Samara</t>
        </is>
      </c>
      <c r="F151" s="7" t="n">
        <v>45228</v>
      </c>
      <c r="G151" s="7" t="n">
        <v>45855</v>
      </c>
      <c r="H151" s="5" t="inlineStr"/>
      <c r="I151" s="8" t="n">
        <v>909.1000011164483</v>
      </c>
      <c r="J151" s="8" t="n">
        <v>52727.800064754</v>
      </c>
      <c r="K151" s="9" t="n">
        <v>52715.11231827107</v>
      </c>
      <c r="L151" s="5" t="n">
        <v>762</v>
      </c>
      <c r="M151" s="6" t="inlineStr">
        <is>
          <t>android</t>
        </is>
      </c>
      <c r="N151" s="6" t="inlineStr">
        <is>
          <t>adwords</t>
        </is>
      </c>
      <c r="O151" s="5" t="n">
        <v>2</v>
      </c>
      <c r="P151" s="6" t="inlineStr">
        <is>
          <t>46@mail.ru</t>
        </is>
      </c>
      <c r="Q151" s="6" t="inlineStr">
        <is>
          <t>+7 915 193-24-67</t>
        </is>
      </c>
      <c r="R151" s="5" t="n">
        <v>1</v>
      </c>
      <c r="S151" s="6" t="inlineStr">
        <is>
          <t>—</t>
        </is>
      </c>
    </row>
    <row r="152">
      <c r="A152" s="5" t="n">
        <v>100151</v>
      </c>
      <c r="B152" s="6" t="inlineStr">
        <is>
          <t>Соколов Ирина</t>
        </is>
      </c>
      <c r="C152" s="5" t="n">
        <v>64</v>
      </c>
      <c r="D152" s="6" t="inlineStr">
        <is>
          <t xml:space="preserve">Ж </t>
        </is>
      </c>
      <c r="E152" s="6" t="inlineStr">
        <is>
          <t>самара</t>
        </is>
      </c>
      <c r="F152" s="7" t="n">
        <v>45490</v>
      </c>
      <c r="G152" s="7" t="inlineStr">
        <is>
          <t>2025-08-10</t>
        </is>
      </c>
      <c r="H152" s="5" t="inlineStr">
        <is>
          <t xml:space="preserve">2 </t>
        </is>
      </c>
      <c r="I152" s="8" t="n">
        <v>6261.952428382912</v>
      </c>
      <c r="J152" s="8" t="n">
        <v>12523.90485676582</v>
      </c>
      <c r="K152" s="9" t="n">
        <v>150063.0630582589</v>
      </c>
      <c r="L152" s="5" t="n">
        <v>453</v>
      </c>
      <c r="M152" s="6" t="inlineStr">
        <is>
          <t>таблет</t>
        </is>
      </c>
      <c r="N152" s="6" t="inlineStr">
        <is>
          <t>email</t>
        </is>
      </c>
      <c r="O152" s="5" t="n">
        <v>3</v>
      </c>
      <c r="P152" s="6" t="inlineStr">
        <is>
          <t>47@yandex.ru</t>
        </is>
      </c>
      <c r="Q152" s="6" t="inlineStr">
        <is>
          <t>+7 975 775-70-68</t>
        </is>
      </c>
      <c r="R152" s="5" t="n">
        <v>1</v>
      </c>
      <c r="S152" s="6" t="inlineStr"/>
    </row>
    <row r="153">
      <c r="A153" s="5" t="n">
        <v>100152</v>
      </c>
      <c r="B153" s="6" t="inlineStr">
        <is>
          <t>Иванов Алексей</t>
        </is>
      </c>
      <c r="C153" s="5" t="inlineStr"/>
      <c r="D153" s="6" t="inlineStr">
        <is>
          <t xml:space="preserve">М </t>
        </is>
      </c>
      <c r="E153" s="6" t="inlineStr">
        <is>
          <t>Екб</t>
        </is>
      </c>
      <c r="F153" s="7" t="inlineStr">
        <is>
          <t>02/20/23</t>
        </is>
      </c>
      <c r="G153" s="7" t="n">
        <v>45355</v>
      </c>
      <c r="H153" s="5" t="n">
        <v>9</v>
      </c>
      <c r="I153" s="8" t="n">
        <v>912.9795350102825</v>
      </c>
      <c r="J153" s="8" t="n">
        <v>8216.815815092543</v>
      </c>
      <c r="K153" s="9" t="n">
        <v>53436.11572966527</v>
      </c>
      <c r="L153" s="5" t="n">
        <v>333</v>
      </c>
      <c r="M153" s="6" t="n"/>
      <c r="N153" s="6" t="inlineStr">
        <is>
          <t>ref</t>
        </is>
      </c>
      <c r="O153" s="5" t="n">
        <v>10</v>
      </c>
      <c r="P153" s="6" t="inlineStr">
        <is>
          <t>48@example.com</t>
        </is>
      </c>
      <c r="Q153" s="6" t="inlineStr">
        <is>
          <t>+7 941 477-58-18</t>
        </is>
      </c>
      <c r="R153" s="5" t="n">
        <v>1</v>
      </c>
      <c r="S153" s="6" t="inlineStr">
        <is>
          <t>не понравилось 😕</t>
        </is>
      </c>
    </row>
    <row r="154">
      <c r="A154" s="5" t="n">
        <v>100153</v>
      </c>
      <c r="B154" s="6" t="inlineStr">
        <is>
          <t>Смирнов Пётр</t>
        </is>
      </c>
      <c r="C154" s="5" t="n">
        <v>48</v>
      </c>
      <c r="D154" s="6" t="inlineStr">
        <is>
          <t>м</t>
        </is>
      </c>
      <c r="E154" s="6" t="inlineStr">
        <is>
          <t>St. Petersburg</t>
        </is>
      </c>
      <c r="F154" s="7" t="n">
        <v>45638</v>
      </c>
      <c r="G154" s="7" t="n">
        <v>45778</v>
      </c>
      <c r="H154" s="5" t="n">
        <v>21</v>
      </c>
      <c r="I154" s="8" t="n">
        <v>4452.895500534656</v>
      </c>
      <c r="J154" s="8" t="n">
        <v>93510.80551122778</v>
      </c>
      <c r="K154" s="9" t="inlineStr">
        <is>
          <t>180040.78</t>
        </is>
      </c>
      <c r="L154" s="5" t="n">
        <v>359</v>
      </c>
      <c r="M154" s="6" t="inlineStr"/>
      <c r="N154" s="6" t="inlineStr">
        <is>
          <t>partner</t>
        </is>
      </c>
      <c r="O154" s="5" t="n">
        <v>2</v>
      </c>
      <c r="P154" s="6" t="inlineStr">
        <is>
          <t>49@yandex.ru</t>
        </is>
      </c>
      <c r="Q154" s="6" t="inlineStr">
        <is>
          <t>8 978 338-47-34</t>
        </is>
      </c>
      <c r="R154" s="5" t="inlineStr">
        <is>
          <t>no</t>
        </is>
      </c>
      <c r="S154" s="6" t="inlineStr">
        <is>
          <t>"возврат"</t>
        </is>
      </c>
    </row>
    <row r="155">
      <c r="A155" s="5" t="n">
        <v>100154</v>
      </c>
      <c r="B155" s="6" t="inlineStr">
        <is>
          <t>Петров Максим</t>
        </is>
      </c>
      <c r="C155" s="5" t="n">
        <v>65</v>
      </c>
      <c r="D155" s="6" t="inlineStr">
        <is>
          <t>M</t>
        </is>
      </c>
      <c r="E155" s="6" t="inlineStr">
        <is>
          <t>Самара</t>
        </is>
      </c>
      <c r="F155" s="7" t="n">
        <v>45350</v>
      </c>
      <c r="G155" s="7" t="n">
        <v>45396</v>
      </c>
      <c r="H155" s="5" t="n">
        <v>21</v>
      </c>
      <c r="I155" s="8" t="n">
        <v>3122.375333332391</v>
      </c>
      <c r="J155" s="8" t="n"/>
      <c r="K155" s="9" t="inlineStr">
        <is>
          <t>68837,72</t>
        </is>
      </c>
      <c r="L155" s="5" t="n">
        <v>506</v>
      </c>
      <c r="M155" s="6" t="inlineStr">
        <is>
          <t>web</t>
        </is>
      </c>
      <c r="N155" s="6" t="n"/>
      <c r="O155" s="5" t="n">
        <v>5</v>
      </c>
      <c r="P155" s="6" t="inlineStr">
        <is>
          <t>50@yandex.ru</t>
        </is>
      </c>
      <c r="Q155" s="6" t="inlineStr">
        <is>
          <t>+7 982 239-71-29</t>
        </is>
      </c>
      <c r="R155" s="5" t="n">
        <v>1</v>
      </c>
      <c r="S155" s="6" t="inlineStr">
        <is>
          <t>Проблемы с доставкой</t>
        </is>
      </c>
    </row>
    <row r="156">
      <c r="A156" s="5" t="n">
        <v>100155</v>
      </c>
      <c r="B156" s="6" t="inlineStr">
        <is>
          <t>Попов Наталья</t>
        </is>
      </c>
      <c r="C156" s="5" t="inlineStr">
        <is>
          <t>47</t>
        </is>
      </c>
      <c r="D156" s="6" t="inlineStr">
        <is>
          <t>M</t>
        </is>
      </c>
      <c r="E156" s="6" t="inlineStr">
        <is>
          <t>Moscow</t>
        </is>
      </c>
      <c r="F156" s="7" t="n">
        <v>45782</v>
      </c>
      <c r="G156" s="7" t="n">
        <v>45915</v>
      </c>
      <c r="H156" s="5" t="n">
        <v>19</v>
      </c>
      <c r="I156" s="8" t="n">
        <v>4737.069807479017</v>
      </c>
      <c r="J156" s="8" t="n">
        <v>90004.32634210133</v>
      </c>
      <c r="K156" s="9" t="n">
        <v>147690.7579098169</v>
      </c>
      <c r="L156" s="5" t="n">
        <v>319</v>
      </c>
      <c r="M156" s="6" t="inlineStr">
        <is>
          <t>WEB</t>
        </is>
      </c>
      <c r="N156" s="6" t="inlineStr">
        <is>
          <t>partner</t>
        </is>
      </c>
      <c r="O156" s="5" t="n">
        <v>4</v>
      </c>
      <c r="P156" s="6" t="inlineStr">
        <is>
          <t>51@example.com</t>
        </is>
      </c>
      <c r="Q156" s="6" t="inlineStr">
        <is>
          <t>+7 911 608-40-57</t>
        </is>
      </c>
      <c r="R156" s="5" t="n">
        <v>0</v>
      </c>
      <c r="S156" s="6" t="inlineStr">
        <is>
          <t>не понравилось 😕</t>
        </is>
      </c>
    </row>
    <row r="157">
      <c r="A157" s="5" t="n">
        <v>100156</v>
      </c>
      <c r="B157" s="6" t="inlineStr">
        <is>
          <t>Новиков Мария</t>
        </is>
      </c>
      <c r="C157" s="5" t="n">
        <v>37</v>
      </c>
      <c r="D157" s="6" t="inlineStr">
        <is>
          <t>unknown</t>
        </is>
      </c>
      <c r="E157" s="6" t="inlineStr">
        <is>
          <t>С-Пб</t>
        </is>
      </c>
      <c r="F157" s="7" t="n">
        <v>45310</v>
      </c>
      <c r="G157" s="7" t="inlineStr">
        <is>
          <t>02/26/24</t>
        </is>
      </c>
      <c r="H157" s="5" t="n">
        <v>49</v>
      </c>
      <c r="I157" s="8" t="n">
        <v>2015.738102422311</v>
      </c>
      <c r="J157" s="8" t="n">
        <v>98771.16701869323</v>
      </c>
      <c r="K157" s="9" t="n">
        <v>136378.7793050334</v>
      </c>
      <c r="L157" s="5" t="inlineStr">
        <is>
          <t xml:space="preserve">794 </t>
        </is>
      </c>
      <c r="M157" s="6" t="inlineStr">
        <is>
          <t>Android</t>
        </is>
      </c>
      <c r="N157" s="6" t="inlineStr">
        <is>
          <t>e-mail</t>
        </is>
      </c>
      <c r="O157" s="5" t="n">
        <v>9</v>
      </c>
      <c r="P157" s="6" t="inlineStr">
        <is>
          <t>52@EXAMPLE.COM</t>
        </is>
      </c>
      <c r="Q157" s="6" t="inlineStr">
        <is>
          <t>+7 905 803-86-21</t>
        </is>
      </c>
      <c r="R157" s="5" t="n">
        <v>1</v>
      </c>
      <c r="S157" s="6" t="inlineStr">
        <is>
          <t>не понравилось 😕</t>
        </is>
      </c>
    </row>
    <row r="158">
      <c r="A158" s="5" t="n">
        <v>100157</v>
      </c>
      <c r="B158" s="6" t="inlineStr">
        <is>
          <t>Новиков Пётр</t>
        </is>
      </c>
      <c r="C158" s="5" t="n">
        <v>67</v>
      </c>
      <c r="D158" s="6" t="inlineStr">
        <is>
          <t>male</t>
        </is>
      </c>
      <c r="E158" s="6" t="inlineStr">
        <is>
          <t>Moscow</t>
        </is>
      </c>
      <c r="F158" s="7" t="inlineStr">
        <is>
          <t>2024-08-14</t>
        </is>
      </c>
      <c r="G158" s="7" t="n">
        <v>45906</v>
      </c>
      <c r="H158" s="5" t="n">
        <v>19</v>
      </c>
      <c r="I158" s="8" t="inlineStr">
        <is>
          <t>5 291,38</t>
        </is>
      </c>
      <c r="J158" s="8" t="n">
        <v>100536.2464161912</v>
      </c>
      <c r="K158" s="9" t="n">
        <v>66127.76781831306</v>
      </c>
      <c r="L158" s="5" t="n">
        <v>593</v>
      </c>
      <c r="M158" s="6" t="inlineStr">
        <is>
          <t>WEB</t>
        </is>
      </c>
      <c r="N158" s="6" t="inlineStr">
        <is>
          <t>соцсети</t>
        </is>
      </c>
      <c r="O158" s="5" t="n">
        <v>5</v>
      </c>
      <c r="P158" s="6" t="inlineStr">
        <is>
          <t>53@example.com</t>
        </is>
      </c>
      <c r="Q158" s="6" t="inlineStr">
        <is>
          <t>+79436536616</t>
        </is>
      </c>
      <c r="R158" s="5" t="n">
        <v>0</v>
      </c>
      <c r="S158" s="6" t="inlineStr">
        <is>
          <t>"возврат"</t>
        </is>
      </c>
    </row>
    <row r="159">
      <c r="A159" s="5" t="n">
        <v>100158</v>
      </c>
      <c r="B159" s="6" t="inlineStr">
        <is>
          <t>Иванов Татьяна</t>
        </is>
      </c>
      <c r="C159" s="5" t="n">
        <v>24</v>
      </c>
      <c r="D159" s="6" t="n"/>
      <c r="E159" s="6" t="inlineStr">
        <is>
          <t xml:space="preserve"> москва </t>
        </is>
      </c>
      <c r="F159" s="7" t="inlineStr">
        <is>
          <t>30.03.2023</t>
        </is>
      </c>
      <c r="G159" s="7" t="n">
        <v>45451</v>
      </c>
      <c r="H159" s="5" t="n">
        <v>25</v>
      </c>
      <c r="I159" s="8" t="n">
        <v>1842.372449376299</v>
      </c>
      <c r="J159" s="8" t="inlineStr">
        <is>
          <t>46 059,31</t>
        </is>
      </c>
      <c r="K159" s="9" t="n">
        <v>156333.9314965774</v>
      </c>
      <c r="L159" s="5" t="n">
        <v>756</v>
      </c>
      <c r="M159" s="6" t="inlineStr">
        <is>
          <t>android</t>
        </is>
      </c>
      <c r="N159" s="6" t="inlineStr">
        <is>
          <t>e-mail</t>
        </is>
      </c>
      <c r="O159" s="5" t="n">
        <v>10</v>
      </c>
      <c r="P159" s="6" t="inlineStr">
        <is>
          <t>54@yandex.ru</t>
        </is>
      </c>
      <c r="Q159" s="6" t="inlineStr">
        <is>
          <t>+7 928 247-88-43</t>
        </is>
      </c>
      <c r="R159" s="5" t="n">
        <v>1</v>
      </c>
      <c r="S159" s="6" t="inlineStr">
        <is>
          <t>не понравилось 😕</t>
        </is>
      </c>
    </row>
    <row r="160">
      <c r="A160" s="5" t="n">
        <v>100159</v>
      </c>
      <c r="B160" s="6" t="inlineStr">
        <is>
          <t>Попов Ирина</t>
        </is>
      </c>
      <c r="C160" s="5" t="n">
        <v>68</v>
      </c>
      <c r="D160" s="6" t="inlineStr">
        <is>
          <t>F</t>
        </is>
      </c>
      <c r="E160" s="6" t="inlineStr">
        <is>
          <t>Rostov-on-Don</t>
        </is>
      </c>
      <c r="F160" s="7" t="n">
        <v>45426</v>
      </c>
      <c r="G160" s="7" t="inlineStr">
        <is>
          <t>13.06.2024</t>
        </is>
      </c>
      <c r="H160" s="5" t="n">
        <v>4</v>
      </c>
      <c r="I160" s="8" t="n">
        <v>4065.007715274788</v>
      </c>
      <c r="J160" s="8" t="n">
        <v>16260.03086109915</v>
      </c>
      <c r="K160" s="9" t="n">
        <v>126085.5872521269</v>
      </c>
      <c r="L160" s="5" t="n">
        <v>474</v>
      </c>
      <c r="M160" s="6" t="inlineStr">
        <is>
          <t>ios</t>
        </is>
      </c>
      <c r="N160" s="6" t="inlineStr">
        <is>
          <t>e-mail</t>
        </is>
      </c>
      <c r="O160" s="5" t="n">
        <v>5</v>
      </c>
      <c r="P160" s="6" t="inlineStr">
        <is>
          <t>55@gmail.com</t>
        </is>
      </c>
      <c r="Q160" s="6" t="inlineStr">
        <is>
          <t>+7 988 705-65-65</t>
        </is>
      </c>
      <c r="R160" s="5" t="n">
        <v>1</v>
      </c>
      <c r="S160" s="6" t="inlineStr">
        <is>
          <t>перезвоните
пожалуйста</t>
        </is>
      </c>
    </row>
    <row r="161">
      <c r="A161" s="5" t="n">
        <v>100160</v>
      </c>
      <c r="B161" s="6" t="inlineStr">
        <is>
          <t>Кузнецов Ирина</t>
        </is>
      </c>
      <c r="C161" s="5" t="n">
        <v>29</v>
      </c>
      <c r="D161" s="6" t="inlineStr">
        <is>
          <t xml:space="preserve">М </t>
        </is>
      </c>
      <c r="E161" s="6" t="inlineStr">
        <is>
          <t>Rostov-on-Don</t>
        </is>
      </c>
      <c r="F161" s="7" t="n">
        <v>45044</v>
      </c>
      <c r="G161" s="7" t="n">
        <v>45650</v>
      </c>
      <c r="H161" s="5" t="inlineStr">
        <is>
          <t>unknown</t>
        </is>
      </c>
      <c r="I161" s="8" t="n">
        <v>3971.813257339118</v>
      </c>
      <c r="J161" s="8" t="n">
        <v>150928.9037788865</v>
      </c>
      <c r="K161" s="9" t="n">
        <v>209065.3020322303</v>
      </c>
      <c r="L161" s="5" t="n">
        <v>480</v>
      </c>
      <c r="M161" s="6" t="inlineStr">
        <is>
          <t>Android</t>
        </is>
      </c>
      <c r="N161" s="6" t="inlineStr">
        <is>
          <t>партнер</t>
        </is>
      </c>
      <c r="O161" s="5" t="n">
        <v>5</v>
      </c>
      <c r="P161" s="6" t="inlineStr">
        <is>
          <t>56@mail.ru</t>
        </is>
      </c>
      <c r="Q161" s="6" t="inlineStr">
        <is>
          <t>+7 937 499-88-83</t>
        </is>
      </c>
      <c r="R161" s="5" t="n">
        <v>1</v>
      </c>
      <c r="S161" s="6" t="inlineStr">
        <is>
          <t>ок</t>
        </is>
      </c>
    </row>
    <row r="162">
      <c r="A162" s="5" t="n">
        <v>100161</v>
      </c>
      <c r="B162" s="6" t="inlineStr">
        <is>
          <t>Смирнов Дмитрий</t>
        </is>
      </c>
      <c r="C162" s="5" t="inlineStr"/>
      <c r="D162" s="6" t="inlineStr">
        <is>
          <t>unknown</t>
        </is>
      </c>
      <c r="E162" s="6" t="inlineStr">
        <is>
          <t>самара</t>
        </is>
      </c>
      <c r="F162" s="7" t="inlineStr">
        <is>
          <t>2025-01-05</t>
        </is>
      </c>
      <c r="G162" s="7" t="n">
        <v>45838</v>
      </c>
      <c r="H162" s="5" t="inlineStr"/>
      <c r="I162" s="8" t="n">
        <v>4870.452333695399</v>
      </c>
      <c r="J162" s="8" t="n">
        <v>24352.261668477</v>
      </c>
      <c r="K162" s="9" t="n">
        <v>137397.4922520325</v>
      </c>
      <c r="L162" s="5" t="n">
        <v>430</v>
      </c>
      <c r="M162" s="6" t="inlineStr">
        <is>
          <t>tablet</t>
        </is>
      </c>
      <c r="N162" s="6" t="inlineStr">
        <is>
          <t xml:space="preserve">referral </t>
        </is>
      </c>
      <c r="O162" s="5" t="n">
        <v>5</v>
      </c>
      <c r="P162" s="6" t="inlineStr">
        <is>
          <t>57@mail.ru</t>
        </is>
      </c>
      <c r="Q162" s="6" t="inlineStr">
        <is>
          <t>+7 960 242-34-81</t>
        </is>
      </c>
      <c r="R162" s="5" t="n">
        <v>1</v>
      </c>
      <c r="S162" s="6" t="inlineStr">
        <is>
          <t>перезвоните
пожалуйста</t>
        </is>
      </c>
    </row>
    <row r="163">
      <c r="A163" s="5" t="n">
        <v>100162</v>
      </c>
      <c r="B163" s="6" t="inlineStr">
        <is>
          <t>Сидоров Сергей</t>
        </is>
      </c>
      <c r="C163" s="5" t="n">
        <v>36</v>
      </c>
      <c r="D163" s="6" t="inlineStr"/>
      <c r="E163" s="6" t="inlineStr">
        <is>
          <t>КАЗАНЬ</t>
        </is>
      </c>
      <c r="F163" s="7" t="n">
        <v>44938</v>
      </c>
      <c r="G163" s="7" t="n">
        <v>45084</v>
      </c>
      <c r="H163" s="5" t="n">
        <v>41</v>
      </c>
      <c r="I163" s="8" t="n">
        <v>617.8084953126991</v>
      </c>
      <c r="J163" s="8" t="n">
        <v>25330.14830782066</v>
      </c>
      <c r="K163" s="9" t="n">
        <v>131941.3074949618</v>
      </c>
      <c r="L163" s="5" t="n">
        <v>747</v>
      </c>
      <c r="M163" s="6" t="inlineStr">
        <is>
          <t>Android</t>
        </is>
      </c>
      <c r="N163" s="6" t="inlineStr">
        <is>
          <t>соцсети</t>
        </is>
      </c>
      <c r="O163" s="5" t="n">
        <v>3</v>
      </c>
      <c r="P163" s="6" t="inlineStr">
        <is>
          <t>58@mail.ru</t>
        </is>
      </c>
      <c r="Q163" s="6" t="inlineStr">
        <is>
          <t>+7 934 520-79-83</t>
        </is>
      </c>
      <c r="R163" s="5" t="n">
        <v>1</v>
      </c>
      <c r="S163" s="6" t="inlineStr">
        <is>
          <t xml:space="preserve">   много пробелов   </t>
        </is>
      </c>
    </row>
    <row r="164">
      <c r="A164" s="5" t="n">
        <v>100163</v>
      </c>
      <c r="B164" s="6" t="inlineStr">
        <is>
          <t>Лебедев Алексей</t>
        </is>
      </c>
      <c r="C164" s="5" t="n">
        <v>999</v>
      </c>
      <c r="D164" s="6" t="n"/>
      <c r="E164" s="6" t="inlineStr">
        <is>
          <t xml:space="preserve">  Санкт-Петербург </t>
        </is>
      </c>
      <c r="F164" s="7" t="n">
        <v>45521</v>
      </c>
      <c r="G164" s="7" t="n">
        <v>45767</v>
      </c>
      <c r="H164" s="5" t="n">
        <v>44</v>
      </c>
      <c r="I164" s="8" t="n">
        <v>1100.473292661131</v>
      </c>
      <c r="J164" s="8" t="n">
        <v>48420.82487708976</v>
      </c>
      <c r="K164" s="9" t="n">
        <v>141073.8523768126</v>
      </c>
      <c r="L164" s="5" t="n">
        <v>586</v>
      </c>
      <c r="M164" s="6" t="inlineStr"/>
      <c r="N164" s="6" t="inlineStr">
        <is>
          <t>партнер</t>
        </is>
      </c>
      <c r="O164" s="5" t="inlineStr"/>
      <c r="P164" s="6" t="inlineStr">
        <is>
          <t>59@yandex.ru</t>
        </is>
      </c>
      <c r="Q164" s="6" t="inlineStr">
        <is>
          <t>+7 960 687-52-63</t>
        </is>
      </c>
      <c r="R164" s="5" t="n">
        <v>1</v>
      </c>
      <c r="S164" s="6" t="inlineStr">
        <is>
          <t>перезвоните
пожалуйста</t>
        </is>
      </c>
    </row>
    <row r="165">
      <c r="A165" s="5" t="n">
        <v>100164</v>
      </c>
      <c r="B165" s="6" t="inlineStr">
        <is>
          <t>Смирнов Ольга</t>
        </is>
      </c>
      <c r="C165" s="5" t="inlineStr">
        <is>
          <t>28</t>
        </is>
      </c>
      <c r="D165" s="6" t="inlineStr">
        <is>
          <t>F</t>
        </is>
      </c>
      <c r="E165" s="6" t="inlineStr">
        <is>
          <t>Novosibirsk</t>
        </is>
      </c>
      <c r="F165" s="7" t="n">
        <v>45671</v>
      </c>
      <c r="G165" s="7" t="n">
        <v>45959</v>
      </c>
      <c r="H165" s="5" t="n">
        <v>16</v>
      </c>
      <c r="I165" s="8" t="n">
        <v>960.6332236509794</v>
      </c>
      <c r="J165" s="8" t="n">
        <v>15370.13157841567</v>
      </c>
      <c r="K165" s="9" t="n">
        <v>58888.22541950492</v>
      </c>
      <c r="L165" s="5" t="n">
        <v>352</v>
      </c>
      <c r="M165" s="6" t="inlineStr">
        <is>
          <t>ios</t>
        </is>
      </c>
      <c r="N165" s="6" t="inlineStr">
        <is>
          <t>social</t>
        </is>
      </c>
      <c r="O165" s="5" t="n">
        <v>5</v>
      </c>
      <c r="P165" s="6" t="inlineStr">
        <is>
          <t>60@mail.ru</t>
        </is>
      </c>
      <c r="Q165" s="6" t="inlineStr">
        <is>
          <t>+7 989 341-72-33</t>
        </is>
      </c>
      <c r="R165" s="5" t="n">
        <v>0</v>
      </c>
      <c r="S165" s="6" t="inlineStr">
        <is>
          <t>Проблемы с доставкой</t>
        </is>
      </c>
    </row>
    <row r="166">
      <c r="A166" s="5" t="n">
        <v>100165</v>
      </c>
      <c r="B166" s="6" t="inlineStr">
        <is>
          <t>Петров Дмитрий</t>
        </is>
      </c>
      <c r="C166" s="5" t="n">
        <v>27</v>
      </c>
      <c r="D166" s="6" t="inlineStr">
        <is>
          <t>F</t>
        </is>
      </c>
      <c r="E166" s="6" t="inlineStr">
        <is>
          <t>Ростов-на-Дону</t>
        </is>
      </c>
      <c r="F166" s="7" t="inlineStr">
        <is>
          <t>02/09/25</t>
        </is>
      </c>
      <c r="G166" s="7" t="n">
        <v>45908</v>
      </c>
      <c r="H166" s="5" t="n">
        <v>49</v>
      </c>
      <c r="I166" s="8" t="n">
        <v>3373.752447103007</v>
      </c>
      <c r="J166" s="8" t="n">
        <v>165313.8699080473</v>
      </c>
      <c r="K166" s="9" t="n">
        <v>186979.7911244793</v>
      </c>
      <c r="L166" s="5" t="n">
        <v>471</v>
      </c>
      <c r="M166" s="6" t="inlineStr">
        <is>
          <t>tablet</t>
        </is>
      </c>
      <c r="N166" s="6" t="inlineStr">
        <is>
          <t>e-mail</t>
        </is>
      </c>
      <c r="O166" s="5" t="n">
        <v>4</v>
      </c>
      <c r="P166" s="6" t="inlineStr">
        <is>
          <t>61@YANDEX.RU</t>
        </is>
      </c>
      <c r="Q166" s="6" t="inlineStr">
        <is>
          <t>+7 957 491-96-50</t>
        </is>
      </c>
      <c r="R166" s="5" t="n">
        <v>0</v>
      </c>
      <c r="S166" s="6" t="inlineStr"/>
    </row>
    <row r="167">
      <c r="A167" s="5" t="n">
        <v>100166</v>
      </c>
      <c r="B167" s="6" t="inlineStr">
        <is>
          <t>Петров Иван</t>
        </is>
      </c>
      <c r="C167" s="5" t="n">
        <v>52</v>
      </c>
      <c r="D167" s="6" t="n"/>
      <c r="E167" s="6" t="inlineStr">
        <is>
          <t>Samara</t>
        </is>
      </c>
      <c r="F167" s="7" t="n">
        <v>45552</v>
      </c>
      <c r="G167" s="7" t="n">
        <v>46022</v>
      </c>
      <c r="H167" s="5" t="n">
        <v>41</v>
      </c>
      <c r="I167" s="8" t="n">
        <v>6937.667548987489</v>
      </c>
      <c r="J167" s="8" t="n"/>
      <c r="K167" s="9" t="n"/>
      <c r="L167" s="5" t="n"/>
      <c r="M167" s="6" t="inlineStr">
        <is>
          <t>tablet</t>
        </is>
      </c>
      <c r="N167" s="6" t="inlineStr">
        <is>
          <t>Organic</t>
        </is>
      </c>
      <c r="O167" s="5" t="n">
        <v>5</v>
      </c>
      <c r="P167" s="6" t="inlineStr">
        <is>
          <t>62@yandex.ru</t>
        </is>
      </c>
      <c r="Q167" s="6" t="inlineStr">
        <is>
          <t>8 992 390-42-34</t>
        </is>
      </c>
      <c r="R167" s="5" t="n">
        <v>0</v>
      </c>
      <c r="S167" s="6" t="inlineStr">
        <is>
          <t>"возврат"</t>
        </is>
      </c>
    </row>
    <row r="168">
      <c r="A168" s="5" t="n">
        <v>100167</v>
      </c>
      <c r="B168" s="6" t="inlineStr">
        <is>
          <t>Морозов Иван</t>
        </is>
      </c>
      <c r="C168" s="5" t="n">
        <v>60</v>
      </c>
      <c r="D168" s="6" t="inlineStr">
        <is>
          <t>F</t>
        </is>
      </c>
      <c r="E168" s="6" t="inlineStr">
        <is>
          <t xml:space="preserve">  Санкт-Петербург </t>
        </is>
      </c>
      <c r="F168" s="7" t="n">
        <v>45652</v>
      </c>
      <c r="G168" s="7" t="n">
        <v>45713</v>
      </c>
      <c r="H168" s="5" t="n">
        <v>5</v>
      </c>
      <c r="I168" s="8" t="n">
        <v>6923.306182288702</v>
      </c>
      <c r="J168" s="8" t="n">
        <v>34616.53091144351</v>
      </c>
      <c r="K168" s="9" t="n">
        <v>170970.7646495646</v>
      </c>
      <c r="L168" s="5" t="n">
        <v>489</v>
      </c>
      <c r="M168" s="6" t="inlineStr">
        <is>
          <t>android</t>
        </is>
      </c>
      <c r="N168" s="6" t="inlineStr">
        <is>
          <t>adwords</t>
        </is>
      </c>
      <c r="O168" s="5" t="n">
        <v>2</v>
      </c>
      <c r="P168" s="6" t="inlineStr">
        <is>
          <t>63@yandex.ru</t>
        </is>
      </c>
      <c r="Q168" s="6" t="inlineStr">
        <is>
          <t>+7 907 364-43-32</t>
        </is>
      </c>
      <c r="R168" s="5" t="n">
        <v>1</v>
      </c>
      <c r="S168" s="6" t="inlineStr">
        <is>
          <t>Проблемы с доставкой</t>
        </is>
      </c>
    </row>
    <row r="169">
      <c r="A169" s="5" t="n">
        <v>100168</v>
      </c>
      <c r="B169" s="6" t="inlineStr">
        <is>
          <t>Морозов Мария</t>
        </is>
      </c>
      <c r="C169" s="5" t="n">
        <v>43</v>
      </c>
      <c r="D169" s="6" t="inlineStr">
        <is>
          <t xml:space="preserve">Ж </t>
        </is>
      </c>
      <c r="E169" s="6" t="inlineStr">
        <is>
          <t>Ростов-на-Дону</t>
        </is>
      </c>
      <c r="F169" s="7" t="n">
        <v>45038</v>
      </c>
      <c r="G169" s="7" t="inlineStr">
        <is>
          <t>09/16/23</t>
        </is>
      </c>
      <c r="H169" s="5" t="n">
        <v>34</v>
      </c>
      <c r="I169" s="8" t="n">
        <v>6265.304924803985</v>
      </c>
      <c r="J169" s="8" t="n">
        <v>213020.3674433355</v>
      </c>
      <c r="K169" s="9" t="n">
        <v>167967.7784028458</v>
      </c>
      <c r="L169" s="5" t="n">
        <v>752</v>
      </c>
      <c r="M169" s="6" t="inlineStr">
        <is>
          <t>tablet</t>
        </is>
      </c>
      <c r="N169" s="6" t="inlineStr">
        <is>
          <t>соцсети</t>
        </is>
      </c>
      <c r="O169" s="5" t="inlineStr"/>
      <c r="P169" s="6" t="inlineStr">
        <is>
          <t>64@yandex.ru</t>
        </is>
      </c>
      <c r="Q169" s="6" t="inlineStr"/>
      <c r="R169" s="5" t="n">
        <v>1</v>
      </c>
      <c r="S169" s="6" t="inlineStr">
        <is>
          <t>ок</t>
        </is>
      </c>
    </row>
    <row r="170">
      <c r="A170" s="5" t="n">
        <v>100169</v>
      </c>
      <c r="B170" s="6" t="inlineStr">
        <is>
          <t>Лебедев Ирина</t>
        </is>
      </c>
      <c r="C170" s="5" t="n">
        <v>25</v>
      </c>
      <c r="D170" s="6" t="inlineStr">
        <is>
          <t>female</t>
        </is>
      </c>
      <c r="E170" s="6" t="inlineStr">
        <is>
          <t>Н. Новгород</t>
        </is>
      </c>
      <c r="F170" s="7" t="n">
        <v>45625</v>
      </c>
      <c r="G170" s="7" t="n">
        <v>45780</v>
      </c>
      <c r="H170" s="5" t="n">
        <v>25</v>
      </c>
      <c r="I170" s="8" t="n">
        <v>913.9600488695788</v>
      </c>
      <c r="J170" s="8" t="n">
        <v>22849.00122173947</v>
      </c>
      <c r="K170" s="9" t="inlineStr">
        <is>
          <t>168 827,11</t>
        </is>
      </c>
      <c r="L170" s="5" t="n">
        <v>674</v>
      </c>
      <c r="M170" s="6" t="inlineStr">
        <is>
          <t>таблет</t>
        </is>
      </c>
      <c r="N170" s="6" t="inlineStr">
        <is>
          <t>Organic</t>
        </is>
      </c>
      <c r="O170" s="5" t="n">
        <v>9</v>
      </c>
      <c r="P170" s="6" t="inlineStr">
        <is>
          <t>65@yandex.ru</t>
        </is>
      </c>
      <c r="Q170" s="6" t="inlineStr">
        <is>
          <t>+7 917 136-34-13</t>
        </is>
      </c>
      <c r="R170" s="5" t="n">
        <v>1</v>
      </c>
      <c r="S170" s="6" t="inlineStr">
        <is>
          <t>"возврат"</t>
        </is>
      </c>
    </row>
    <row r="171">
      <c r="A171" s="5" t="n">
        <v>100170</v>
      </c>
      <c r="B171" s="6" t="inlineStr">
        <is>
          <t>Соколов Елена</t>
        </is>
      </c>
      <c r="C171" s="5" t="n">
        <v>22</v>
      </c>
      <c r="D171" s="6" t="inlineStr">
        <is>
          <t>unknown</t>
        </is>
      </c>
      <c r="E171" s="6" t="inlineStr">
        <is>
          <t>Ростов на Дону</t>
        </is>
      </c>
      <c r="F171" s="7" t="n">
        <v>45473</v>
      </c>
      <c r="G171" s="7" t="n">
        <v>45933</v>
      </c>
      <c r="H171" s="5" t="n"/>
      <c r="I171" s="8" t="n">
        <v>777.8200994777552</v>
      </c>
      <c r="J171" s="8" t="n">
        <v>777.8200994777552</v>
      </c>
      <c r="K171" s="9" t="n"/>
      <c r="L171" s="5" t="n">
        <v>343</v>
      </c>
      <c r="M171" s="6" t="n"/>
      <c r="N171" s="6" t="inlineStr">
        <is>
          <t>organic</t>
        </is>
      </c>
      <c r="O171" s="5" t="n">
        <v>7</v>
      </c>
      <c r="P171" s="6" t="inlineStr">
        <is>
          <t>66@MAIL.RU</t>
        </is>
      </c>
      <c r="Q171" s="6" t="inlineStr">
        <is>
          <t>+7 980 151-49-22</t>
        </is>
      </c>
      <c r="R171" s="5" t="n">
        <v>0</v>
      </c>
      <c r="S171" s="6" t="inlineStr">
        <is>
          <t>перезвоните
пожалуйста</t>
        </is>
      </c>
    </row>
    <row r="172">
      <c r="A172" s="5" t="n">
        <v>100171</v>
      </c>
      <c r="B172" s="6" t="inlineStr">
        <is>
          <t>Петров Алексей</t>
        </is>
      </c>
      <c r="C172" s="5" t="n">
        <v>70</v>
      </c>
      <c r="D172" s="6" t="inlineStr">
        <is>
          <t>M</t>
        </is>
      </c>
      <c r="E172" s="6" t="inlineStr">
        <is>
          <t>Санкт Петербург</t>
        </is>
      </c>
      <c r="F172" s="7" t="inlineStr">
        <is>
          <t>05/24/24</t>
        </is>
      </c>
      <c r="G172" s="7" t="inlineStr">
        <is>
          <t>04.01.2025</t>
        </is>
      </c>
      <c r="H172" s="5" t="n">
        <v>4</v>
      </c>
      <c r="I172" s="8" t="n">
        <v>6533.401481954817</v>
      </c>
      <c r="J172" s="8" t="inlineStr">
        <is>
          <t>26133,61</t>
        </is>
      </c>
      <c r="K172" s="9" t="n">
        <v>206649.8368401532</v>
      </c>
      <c r="L172" s="5" t="n">
        <v>711</v>
      </c>
      <c r="M172" s="6" t="inlineStr">
        <is>
          <t>iOS</t>
        </is>
      </c>
      <c r="N172" s="6" t="n"/>
      <c r="O172" s="5" t="n">
        <v>6</v>
      </c>
      <c r="P172" s="6" t="inlineStr">
        <is>
          <t xml:space="preserve"> 67@mail.ru </t>
        </is>
      </c>
      <c r="Q172" s="6" t="inlineStr">
        <is>
          <t>8 980 727-58-30</t>
        </is>
      </c>
      <c r="R172" s="5" t="n">
        <v>1</v>
      </c>
      <c r="S172" s="6" t="inlineStr">
        <is>
          <t>не понравилось 😕</t>
        </is>
      </c>
    </row>
    <row r="173">
      <c r="A173" s="5" t="n">
        <v>100172</v>
      </c>
      <c r="B173" s="6" t="inlineStr">
        <is>
          <t>Иванов Иван</t>
        </is>
      </c>
      <c r="C173" s="5" t="n">
        <v>29</v>
      </c>
      <c r="D173" s="6" t="inlineStr"/>
      <c r="E173" s="6" t="inlineStr">
        <is>
          <t>Новосибирск</t>
        </is>
      </c>
      <c r="F173" s="7" t="n">
        <v>45353</v>
      </c>
      <c r="G173" s="7" t="n">
        <v>45840</v>
      </c>
      <c r="H173" s="5" t="n">
        <v>44</v>
      </c>
      <c r="I173" s="8" t="n"/>
      <c r="J173" s="8" t="n">
        <v>63874.49833775216</v>
      </c>
      <c r="K173" s="9" t="inlineStr">
        <is>
          <t>82 318,44</t>
        </is>
      </c>
      <c r="L173" s="5" t="n">
        <v>761</v>
      </c>
      <c r="M173" s="6" t="inlineStr">
        <is>
          <t>android</t>
        </is>
      </c>
      <c r="N173" s="6" t="inlineStr">
        <is>
          <t>соцсети</t>
        </is>
      </c>
      <c r="O173" s="5" t="n">
        <v>7</v>
      </c>
      <c r="P173" s="6" t="inlineStr">
        <is>
          <t>68@mail.ru</t>
        </is>
      </c>
      <c r="Q173" s="6" t="inlineStr">
        <is>
          <t>8 980 775-36-45</t>
        </is>
      </c>
      <c r="R173" s="5" t="n">
        <v>1</v>
      </c>
      <c r="S173" s="6" t="inlineStr"/>
    </row>
    <row r="174">
      <c r="A174" s="5" t="n">
        <v>100173</v>
      </c>
      <c r="B174" s="6" t="inlineStr">
        <is>
          <t>Лебедев Анна</t>
        </is>
      </c>
      <c r="C174" s="5" t="n">
        <v>49</v>
      </c>
      <c r="D174" s="6" t="inlineStr">
        <is>
          <t>male</t>
        </is>
      </c>
      <c r="E174" s="6" t="inlineStr">
        <is>
          <t>Kazan</t>
        </is>
      </c>
      <c r="F174" s="7" t="n">
        <v>45613</v>
      </c>
      <c r="G174" s="7" t="n">
        <v>45635</v>
      </c>
      <c r="H174" s="5" t="inlineStr">
        <is>
          <t>unknown</t>
        </is>
      </c>
      <c r="I174" s="8" t="n">
        <v>5336.456274475515</v>
      </c>
      <c r="J174" s="8" t="n">
        <v>16009.36882342654</v>
      </c>
      <c r="K174" s="9" t="n">
        <v>119974.4777218834</v>
      </c>
      <c r="L174" s="5" t="n">
        <v>642</v>
      </c>
      <c r="M174" s="6" t="inlineStr">
        <is>
          <t>iOS</t>
        </is>
      </c>
      <c r="N174" s="6" t="inlineStr">
        <is>
          <t>partner</t>
        </is>
      </c>
      <c r="O174" s="5" t="n">
        <v>10</v>
      </c>
      <c r="P174" s="6" t="inlineStr">
        <is>
          <t>69@gmail.com</t>
        </is>
      </c>
      <c r="Q174" s="6" t="inlineStr"/>
      <c r="R174" s="5" t="n">
        <v>1</v>
      </c>
      <c r="S174" s="6" t="inlineStr">
        <is>
          <t>ок</t>
        </is>
      </c>
    </row>
    <row r="175">
      <c r="A175" s="5" t="n">
        <v>100174</v>
      </c>
      <c r="B175" s="6" t="inlineStr">
        <is>
          <t>Соколов Мария</t>
        </is>
      </c>
      <c r="C175" s="5" t="n">
        <v>32</v>
      </c>
      <c r="D175" s="6" t="inlineStr">
        <is>
          <t>ж</t>
        </is>
      </c>
      <c r="E175" s="6" t="inlineStr">
        <is>
          <t>Rostov-on-Don</t>
        </is>
      </c>
      <c r="F175" s="7" t="n">
        <v>45526</v>
      </c>
      <c r="G175" s="7" t="inlineStr">
        <is>
          <t>2025-04-27</t>
        </is>
      </c>
      <c r="H175" s="5" t="n">
        <v>3</v>
      </c>
      <c r="I175" s="8" t="inlineStr">
        <is>
          <t>N/A</t>
        </is>
      </c>
      <c r="J175" s="8" t="inlineStr">
        <is>
          <t>21536.00</t>
        </is>
      </c>
      <c r="K175" s="9" t="n">
        <v>233414.0367818603</v>
      </c>
      <c r="L175" s="5" t="n">
        <v>765</v>
      </c>
      <c r="M175" s="6" t="inlineStr">
        <is>
          <t>ios</t>
        </is>
      </c>
      <c r="N175" s="6" t="inlineStr">
        <is>
          <t>партнер</t>
        </is>
      </c>
      <c r="O175" s="5" t="n">
        <v>3</v>
      </c>
      <c r="P175" s="6" t="inlineStr">
        <is>
          <t>70@gmail.com</t>
        </is>
      </c>
      <c r="Q175" s="6" t="inlineStr">
        <is>
          <t>+7 981 726-31-83</t>
        </is>
      </c>
      <c r="R175" s="5" t="n">
        <v>1</v>
      </c>
      <c r="S175" s="6" t="inlineStr">
        <is>
          <t>—</t>
        </is>
      </c>
    </row>
    <row r="176">
      <c r="A176" s="5" t="n">
        <v>100175</v>
      </c>
      <c r="B176" s="6" t="inlineStr">
        <is>
          <t>Соколов Пётр</t>
        </is>
      </c>
      <c r="C176" s="5" t="n">
        <v>51</v>
      </c>
      <c r="D176" s="6" t="inlineStr">
        <is>
          <t>male</t>
        </is>
      </c>
      <c r="E176" s="6" t="inlineStr">
        <is>
          <t xml:space="preserve">Екатеринбург </t>
        </is>
      </c>
      <c r="F176" s="7" t="n">
        <v>45532</v>
      </c>
      <c r="G176" s="7" t="n">
        <v>45774</v>
      </c>
      <c r="H176" s="5" t="inlineStr"/>
      <c r="I176" s="8" t="n">
        <v>3970.721875084799</v>
      </c>
      <c r="J176" s="8" t="n">
        <v>9891068.190836234</v>
      </c>
      <c r="K176" s="9" t="n">
        <v>189321.1375973944</v>
      </c>
      <c r="L176" s="5" t="n">
        <v>552</v>
      </c>
      <c r="M176" s="6" t="inlineStr">
        <is>
          <t>tablet</t>
        </is>
      </c>
      <c r="N176" s="6" t="inlineStr">
        <is>
          <t>e-mail</t>
        </is>
      </c>
      <c r="O176" s="5" t="n">
        <v>4</v>
      </c>
      <c r="P176" s="6" t="inlineStr">
        <is>
          <t>71@example.com</t>
        </is>
      </c>
      <c r="Q176" s="6" t="inlineStr">
        <is>
          <t>+7 930 185-81-11</t>
        </is>
      </c>
      <c r="R176" s="5" t="n">
        <v>1</v>
      </c>
      <c r="S176" s="6" t="inlineStr">
        <is>
          <t>Очень доволен</t>
        </is>
      </c>
    </row>
    <row r="177">
      <c r="A177" s="5" t="n">
        <v>100176</v>
      </c>
      <c r="B177" s="6" t="inlineStr">
        <is>
          <t>Сидоров Мария</t>
        </is>
      </c>
      <c r="C177" s="5" t="n">
        <v>40</v>
      </c>
      <c r="D177" s="6" t="n"/>
      <c r="E177" s="6" t="inlineStr">
        <is>
          <t>екатеринбург</t>
        </is>
      </c>
      <c r="F177" s="7" t="n">
        <v>45590</v>
      </c>
      <c r="G177" s="7" t="inlineStr"/>
      <c r="H177" s="5" t="n">
        <v>1</v>
      </c>
      <c r="I177" s="8" t="n">
        <v>4098.372135443739</v>
      </c>
      <c r="J177" s="8" t="n">
        <v>4098.372135443739</v>
      </c>
      <c r="K177" s="9" t="n">
        <v>181760.0322189558</v>
      </c>
      <c r="L177" s="5" t="n">
        <v>324</v>
      </c>
      <c r="M177" s="6" t="inlineStr">
        <is>
          <t>WEB</t>
        </is>
      </c>
      <c r="N177" s="6" t="inlineStr">
        <is>
          <t>partner</t>
        </is>
      </c>
      <c r="O177" s="5" t="n">
        <v>8</v>
      </c>
      <c r="P177" s="6" t="inlineStr">
        <is>
          <t>72@mail.ru</t>
        </is>
      </c>
      <c r="Q177" s="6" t="inlineStr">
        <is>
          <t>+7 910 735-52-17</t>
        </is>
      </c>
      <c r="R177" s="5" t="n">
        <v>1</v>
      </c>
      <c r="S177" s="6" t="inlineStr">
        <is>
          <t xml:space="preserve">   много пробелов   </t>
        </is>
      </c>
    </row>
    <row r="178">
      <c r="A178" s="5" t="n">
        <v>100177</v>
      </c>
      <c r="B178" s="6" t="inlineStr">
        <is>
          <t>Иванов Дмитрий</t>
        </is>
      </c>
      <c r="C178" s="5" t="n">
        <v>25</v>
      </c>
      <c r="D178" s="6" t="inlineStr"/>
      <c r="E178" s="6" t="inlineStr">
        <is>
          <t>Н. Новгород</t>
        </is>
      </c>
      <c r="F178" s="7" t="n">
        <v>45403</v>
      </c>
      <c r="G178" s="7" t="n">
        <v>45444</v>
      </c>
      <c r="H178" s="5" t="n">
        <v>23</v>
      </c>
      <c r="I178" s="8" t="n">
        <v>3248.24746932466</v>
      </c>
      <c r="J178" s="8" t="n">
        <v>74709.69179446717</v>
      </c>
      <c r="K178" s="9" t="n">
        <v>182120.9416196597</v>
      </c>
      <c r="L178" s="5" t="n"/>
      <c r="M178" s="6" t="inlineStr">
        <is>
          <t>web</t>
        </is>
      </c>
      <c r="N178" s="6" t="inlineStr">
        <is>
          <t>ref</t>
        </is>
      </c>
      <c r="O178" s="5" t="n">
        <v>3</v>
      </c>
      <c r="P178" s="6" t="inlineStr">
        <is>
          <t>73@example.com</t>
        </is>
      </c>
      <c r="Q178" s="6" t="inlineStr">
        <is>
          <t>+7 968 794-78-47</t>
        </is>
      </c>
      <c r="R178" s="5" t="n">
        <v>1</v>
      </c>
      <c r="S178" s="6" t="inlineStr">
        <is>
          <t>перезвоните
пожалуйста</t>
        </is>
      </c>
    </row>
    <row r="179">
      <c r="A179" s="5" t="n">
        <v>100178</v>
      </c>
      <c r="B179" s="6" t="inlineStr">
        <is>
          <t>Петров Татьяна</t>
        </is>
      </c>
      <c r="C179" s="5" t="n">
        <v>30</v>
      </c>
      <c r="D179" s="6" t="n"/>
      <c r="E179" s="6" t="inlineStr">
        <is>
          <t>Санкт-Петербург</t>
        </is>
      </c>
      <c r="F179" s="7" t="n">
        <v>45009</v>
      </c>
      <c r="G179" s="7" t="n">
        <v>45409</v>
      </c>
      <c r="H179" s="5" t="n">
        <v>57</v>
      </c>
      <c r="I179" s="8" t="inlineStr">
        <is>
          <t>1841.09</t>
        </is>
      </c>
      <c r="J179" s="8" t="n">
        <v>104942.0532679507</v>
      </c>
      <c r="K179" s="9" t="n">
        <v>37697.88127507217</v>
      </c>
      <c r="L179" s="5" t="n">
        <v>468</v>
      </c>
      <c r="M179" s="6" t="inlineStr">
        <is>
          <t>WEB</t>
        </is>
      </c>
      <c r="N179" s="6" t="inlineStr">
        <is>
          <t>ads</t>
        </is>
      </c>
      <c r="O179" s="5" t="n"/>
      <c r="P179" s="6" t="inlineStr">
        <is>
          <t>74@mail.ru</t>
        </is>
      </c>
      <c r="Q179" s="6" t="inlineStr">
        <is>
          <t>+7 966 760-52-62</t>
        </is>
      </c>
      <c r="R179" s="5" t="n">
        <v>1</v>
      </c>
      <c r="S179" s="6" t="inlineStr">
        <is>
          <t>"возврат"</t>
        </is>
      </c>
    </row>
    <row r="180">
      <c r="A180" s="5" t="n">
        <v>100179</v>
      </c>
      <c r="B180" s="6" t="inlineStr">
        <is>
          <t>Попов Максим</t>
        </is>
      </c>
      <c r="C180" s="5" t="n">
        <v>49</v>
      </c>
      <c r="D180" s="6" t="inlineStr">
        <is>
          <t>male</t>
        </is>
      </c>
      <c r="E180" s="6" t="inlineStr">
        <is>
          <t xml:space="preserve">Ростов-на-Дону </t>
        </is>
      </c>
      <c r="F180" s="7" t="n">
        <v>45238</v>
      </c>
      <c r="G180" s="7" t="n">
        <v>45818</v>
      </c>
      <c r="H180" s="5" t="n">
        <v>8</v>
      </c>
      <c r="I180" s="8" t="n">
        <v>7237.114421428084</v>
      </c>
      <c r="J180" s="8" t="n">
        <v>57896.91537142467</v>
      </c>
      <c r="K180" s="9" t="n">
        <v>201531.5723404416</v>
      </c>
      <c r="L180" s="5" t="n">
        <v>532</v>
      </c>
      <c r="M180" s="6" t="inlineStr">
        <is>
          <t>ios</t>
        </is>
      </c>
      <c r="N180" s="6" t="inlineStr">
        <is>
          <t>орг</t>
        </is>
      </c>
      <c r="O180" s="5" t="n">
        <v>8</v>
      </c>
      <c r="P180" s="6" t="inlineStr">
        <is>
          <t>75@example.com</t>
        </is>
      </c>
      <c r="Q180" s="6" t="inlineStr">
        <is>
          <t>+7 973 229-66-43</t>
        </is>
      </c>
      <c r="R180" s="5" t="n">
        <v>1</v>
      </c>
      <c r="S180" s="6" t="inlineStr"/>
    </row>
    <row r="181">
      <c r="A181" s="5" t="n">
        <v>100180</v>
      </c>
      <c r="B181" s="6" t="inlineStr">
        <is>
          <t>Иванов Ирина</t>
        </is>
      </c>
      <c r="C181" s="5" t="n">
        <v>60</v>
      </c>
      <c r="D181" s="6" t="inlineStr">
        <is>
          <t>unknown</t>
        </is>
      </c>
      <c r="E181" s="6" t="inlineStr">
        <is>
          <t>Нижний  Новгород</t>
        </is>
      </c>
      <c r="F181" s="7" t="n">
        <v>45078</v>
      </c>
      <c r="G181" s="7" t="n">
        <v>45459</v>
      </c>
      <c r="H181" s="5" t="n">
        <v>28</v>
      </c>
      <c r="I181" s="8" t="n">
        <v>4548.999472081606</v>
      </c>
      <c r="J181" s="8" t="n">
        <v>127371.985218285</v>
      </c>
      <c r="K181" s="9" t="n">
        <v>89358.74699013459</v>
      </c>
      <c r="L181" s="5" t="n">
        <v>325</v>
      </c>
      <c r="M181" s="6" t="inlineStr">
        <is>
          <t>ios</t>
        </is>
      </c>
      <c r="N181" s="6" t="inlineStr">
        <is>
          <t>партнер</t>
        </is>
      </c>
      <c r="O181" s="5" t="n">
        <v>7</v>
      </c>
      <c r="P181" s="6" t="inlineStr">
        <is>
          <t>76@yandex.ru</t>
        </is>
      </c>
      <c r="Q181" s="6" t="inlineStr">
        <is>
          <t>+79148497115</t>
        </is>
      </c>
      <c r="R181" s="5" t="n">
        <v>1</v>
      </c>
      <c r="S181" s="6" t="inlineStr">
        <is>
          <t>"возврат"</t>
        </is>
      </c>
    </row>
    <row r="182">
      <c r="A182" s="5" t="n">
        <v>100181</v>
      </c>
      <c r="B182" s="6" t="inlineStr">
        <is>
          <t>Иванов Ольга</t>
        </is>
      </c>
      <c r="C182" s="5" t="n">
        <v>43</v>
      </c>
      <c r="D182" s="6" t="n"/>
      <c r="E182" s="6" t="inlineStr">
        <is>
          <t>Ростов-на-Дону</t>
        </is>
      </c>
      <c r="F182" s="7" t="n">
        <v>45292</v>
      </c>
      <c r="G182" s="7" t="n">
        <v>45386</v>
      </c>
      <c r="H182" s="5" t="n">
        <v>20</v>
      </c>
      <c r="I182" s="8" t="n">
        <v>912.752271154031</v>
      </c>
      <c r="J182" s="8" t="n">
        <v>18255.04542308062</v>
      </c>
      <c r="K182" s="9" t="inlineStr">
        <is>
          <t>N/A</t>
        </is>
      </c>
      <c r="L182" s="5" t="n">
        <v>527</v>
      </c>
      <c r="M182" s="6" t="inlineStr">
        <is>
          <t>tablet</t>
        </is>
      </c>
      <c r="N182" s="6" t="inlineStr">
        <is>
          <t>орг</t>
        </is>
      </c>
      <c r="O182" s="5" t="n">
        <v>5</v>
      </c>
      <c r="P182" s="6" t="inlineStr">
        <is>
          <t>77@yandex.ru</t>
        </is>
      </c>
      <c r="Q182" s="6" t="inlineStr">
        <is>
          <t>+7 947 112-46-54</t>
        </is>
      </c>
      <c r="R182" s="5" t="n">
        <v>1</v>
      </c>
      <c r="S182" s="6" t="inlineStr">
        <is>
          <t>ок</t>
        </is>
      </c>
    </row>
    <row r="183">
      <c r="A183" s="5" t="n">
        <v>100182</v>
      </c>
      <c r="B183" s="6" t="inlineStr">
        <is>
          <t>Петров Наталья</t>
        </is>
      </c>
      <c r="C183" s="5" t="n">
        <v>31</v>
      </c>
      <c r="D183" s="6" t="inlineStr">
        <is>
          <t>unknown</t>
        </is>
      </c>
      <c r="E183" s="6" t="inlineStr">
        <is>
          <t>самара</t>
        </is>
      </c>
      <c r="F183" s="7" t="inlineStr">
        <is>
          <t>02.04.2025</t>
        </is>
      </c>
      <c r="G183" s="7" t="n">
        <v>45975</v>
      </c>
      <c r="H183" s="5" t="n">
        <v>18</v>
      </c>
      <c r="I183" s="8" t="inlineStr">
        <is>
          <t>1 728,43</t>
        </is>
      </c>
      <c r="J183" s="8" t="n">
        <v>31111.69640545417</v>
      </c>
      <c r="K183" s="9" t="n">
        <v>226476.4305016503</v>
      </c>
      <c r="L183" s="5" t="n">
        <v>724</v>
      </c>
      <c r="M183" s="6" t="inlineStr"/>
      <c r="N183" s="6" t="inlineStr">
        <is>
          <t>e-mail</t>
        </is>
      </c>
      <c r="O183" s="5" t="n">
        <v>3</v>
      </c>
      <c r="P183" s="6" t="inlineStr">
        <is>
          <t>78@mail.ru</t>
        </is>
      </c>
      <c r="Q183" s="6" t="inlineStr">
        <is>
          <t>8 948 396-80-72</t>
        </is>
      </c>
      <c r="R183" s="5" t="n">
        <v>1</v>
      </c>
      <c r="S183" s="6" t="inlineStr">
        <is>
          <t>—</t>
        </is>
      </c>
    </row>
    <row r="184">
      <c r="A184" s="5" t="n">
        <v>100183</v>
      </c>
      <c r="B184" s="6" t="inlineStr">
        <is>
          <t>Смирнов Алексей</t>
        </is>
      </c>
      <c r="C184" s="5" t="n">
        <v>49</v>
      </c>
      <c r="D184" s="6" t="n"/>
      <c r="E184" s="6" t="inlineStr">
        <is>
          <t>Екб</t>
        </is>
      </c>
      <c r="F184" s="7" t="inlineStr"/>
      <c r="G184" s="7" t="n">
        <v>44959</v>
      </c>
      <c r="H184" s="5" t="n">
        <v>9</v>
      </c>
      <c r="I184" s="8" t="n">
        <v>2470.077676708031</v>
      </c>
      <c r="J184" s="8" t="n">
        <v>22230.69909037228</v>
      </c>
      <c r="K184" s="9" t="n">
        <v>211875.9064108803</v>
      </c>
      <c r="L184" s="5" t="n">
        <v>783</v>
      </c>
      <c r="M184" s="6" t="inlineStr">
        <is>
          <t>tablet</t>
        </is>
      </c>
      <c r="N184" s="6" t="inlineStr"/>
      <c r="O184" s="5" t="n">
        <v>2</v>
      </c>
      <c r="P184" s="6" t="inlineStr">
        <is>
          <t>79@yandex.ru</t>
        </is>
      </c>
      <c r="Q184" s="6" t="inlineStr">
        <is>
          <t>8 915 482-75-83</t>
        </is>
      </c>
      <c r="R184" s="5" t="n">
        <v>1</v>
      </c>
      <c r="S184" s="6" t="inlineStr">
        <is>
          <t xml:space="preserve">   много пробелов   </t>
        </is>
      </c>
    </row>
    <row r="185">
      <c r="A185" s="5" t="n">
        <v>100184</v>
      </c>
      <c r="B185" s="6" t="inlineStr">
        <is>
          <t>Иванов Алексей</t>
        </is>
      </c>
      <c r="C185" s="5" t="inlineStr">
        <is>
          <t>N/A</t>
        </is>
      </c>
      <c r="D185" s="6" t="inlineStr">
        <is>
          <t>female</t>
        </is>
      </c>
      <c r="E185" s="6" t="inlineStr">
        <is>
          <t>Ростов на Дону</t>
        </is>
      </c>
      <c r="F185" s="7" t="n">
        <v>45826</v>
      </c>
      <c r="G185" s="7" t="n">
        <v>46003</v>
      </c>
      <c r="H185" s="5" t="n">
        <v>8</v>
      </c>
      <c r="I185" s="8" t="n">
        <v>3180.390989220264</v>
      </c>
      <c r="J185" s="8" t="n">
        <v>25443.12791376211</v>
      </c>
      <c r="K185" s="9" t="n">
        <v>103067.5930268185</v>
      </c>
      <c r="L185" s="5" t="n">
        <v>664</v>
      </c>
      <c r="M185" s="6" t="inlineStr">
        <is>
          <t>WEB</t>
        </is>
      </c>
      <c r="N185" s="6" t="inlineStr">
        <is>
          <t>social</t>
        </is>
      </c>
      <c r="O185" s="5" t="n">
        <v>1</v>
      </c>
      <c r="P185" s="6" t="inlineStr">
        <is>
          <t xml:space="preserve"> 80@gmail.com </t>
        </is>
      </c>
      <c r="Q185" s="6" t="inlineStr">
        <is>
          <t>+79744602811</t>
        </is>
      </c>
      <c r="R185" s="5" t="n">
        <v>1</v>
      </c>
      <c r="S185" s="6" t="inlineStr">
        <is>
          <t>перезвоните
пожалуйста</t>
        </is>
      </c>
    </row>
    <row r="186">
      <c r="A186" s="5" t="n">
        <v>100185</v>
      </c>
      <c r="B186" s="6" t="inlineStr">
        <is>
          <t>Лебедев Максим</t>
        </is>
      </c>
      <c r="C186" s="5" t="inlineStr">
        <is>
          <t>N/A</t>
        </is>
      </c>
      <c r="D186" s="6" t="inlineStr">
        <is>
          <t>male</t>
        </is>
      </c>
      <c r="E186" s="6" t="inlineStr">
        <is>
          <t>Казань</t>
        </is>
      </c>
      <c r="F186" s="7" t="n">
        <v>45031</v>
      </c>
      <c r="G186" s="7" t="n">
        <v>45254</v>
      </c>
      <c r="H186" s="5" t="n">
        <v>9</v>
      </c>
      <c r="I186" s="8" t="n">
        <v>4275.371697979801</v>
      </c>
      <c r="J186" s="8" t="n">
        <v>38478.34528181821</v>
      </c>
      <c r="K186" s="9" t="n">
        <v>202874.5497489203</v>
      </c>
      <c r="L186" s="5" t="n">
        <v>838</v>
      </c>
      <c r="M186" s="6" t="inlineStr">
        <is>
          <t>web</t>
        </is>
      </c>
      <c r="N186" s="6" t="inlineStr">
        <is>
          <t>орг</t>
        </is>
      </c>
      <c r="O186" s="5" t="n">
        <v>9</v>
      </c>
      <c r="P186" s="6" t="inlineStr">
        <is>
          <t>81@example.com</t>
        </is>
      </c>
      <c r="Q186" s="6" t="inlineStr">
        <is>
          <t>+79153272698</t>
        </is>
      </c>
      <c r="R186" s="5" t="n">
        <v>1</v>
      </c>
      <c r="S186" s="6" t="inlineStr">
        <is>
          <t xml:space="preserve">   много пробелов   </t>
        </is>
      </c>
    </row>
    <row r="187">
      <c r="A187" s="5" t="n">
        <v>100186</v>
      </c>
      <c r="B187" s="6" t="inlineStr">
        <is>
          <t>Кузнецов Анна</t>
        </is>
      </c>
      <c r="C187" s="5" t="n">
        <v>26</v>
      </c>
      <c r="D187" s="6" t="inlineStr">
        <is>
          <t>F</t>
        </is>
      </c>
      <c r="E187" s="6" t="inlineStr">
        <is>
          <t>самара</t>
        </is>
      </c>
      <c r="F187" s="7" t="n">
        <v>45634</v>
      </c>
      <c r="G187" s="7" t="n">
        <v>45691</v>
      </c>
      <c r="H187" s="5" t="n">
        <v>4</v>
      </c>
      <c r="I187" s="8" t="n">
        <v>641.0480835303085</v>
      </c>
      <c r="J187" s="8" t="n">
        <v>2564.192334121234</v>
      </c>
      <c r="K187" s="9" t="n">
        <v>119186.9188083626</v>
      </c>
      <c r="L187" s="5" t="n">
        <v>501</v>
      </c>
      <c r="M187" s="6" t="inlineStr">
        <is>
          <t>web</t>
        </is>
      </c>
      <c r="N187" s="6" t="inlineStr">
        <is>
          <t>organic</t>
        </is>
      </c>
      <c r="O187" s="5" t="inlineStr">
        <is>
          <t>unknown</t>
        </is>
      </c>
      <c r="P187" s="6" t="inlineStr">
        <is>
          <t>82@gmail.com</t>
        </is>
      </c>
      <c r="Q187" s="6" t="inlineStr">
        <is>
          <t>+7 944 460-30-74</t>
        </is>
      </c>
      <c r="R187" s="5" t="n">
        <v>1</v>
      </c>
      <c r="S187" s="6" t="inlineStr">
        <is>
          <t>"возврат"</t>
        </is>
      </c>
    </row>
    <row r="188">
      <c r="A188" s="5" t="n">
        <v>100187</v>
      </c>
      <c r="B188" s="6" t="inlineStr">
        <is>
          <t>Морозов Наталья</t>
        </is>
      </c>
      <c r="C188" s="5" t="n">
        <v>22</v>
      </c>
      <c r="D188" s="6" t="inlineStr">
        <is>
          <t xml:space="preserve">Ж </t>
        </is>
      </c>
      <c r="E188" s="6" t="inlineStr">
        <is>
          <t>Moscow</t>
        </is>
      </c>
      <c r="F188" s="7" t="n">
        <v>45468</v>
      </c>
      <c r="G188" s="7" t="inlineStr">
        <is>
          <t>2025/13/01</t>
        </is>
      </c>
      <c r="H188" s="5" t="n">
        <v>45</v>
      </c>
      <c r="I188" s="8" t="inlineStr">
        <is>
          <t>1 936,61</t>
        </is>
      </c>
      <c r="J188" s="8" t="n">
        <v>87147.28806494945</v>
      </c>
      <c r="K188" s="9" t="n">
        <v>227381.8670468339</v>
      </c>
      <c r="L188" s="5" t="n">
        <v>850</v>
      </c>
      <c r="M188" s="6" t="inlineStr"/>
      <c r="N188" s="6" t="inlineStr">
        <is>
          <t>ads</t>
        </is>
      </c>
      <c r="O188" s="5" t="n">
        <v>1</v>
      </c>
      <c r="P188" s="6" t="inlineStr">
        <is>
          <t>83gmail.com</t>
        </is>
      </c>
      <c r="Q188" s="6" t="inlineStr">
        <is>
          <t>+7 914 632-27-73</t>
        </is>
      </c>
      <c r="R188" s="5" t="n">
        <v>1</v>
      </c>
      <c r="S188" s="6" t="inlineStr">
        <is>
          <t>Очень доволен</t>
        </is>
      </c>
    </row>
    <row r="189">
      <c r="A189" s="5" t="n">
        <v>100188</v>
      </c>
      <c r="B189" s="6" t="inlineStr">
        <is>
          <t>Иванов Наталья</t>
        </is>
      </c>
      <c r="C189" s="5" t="n">
        <v>23</v>
      </c>
      <c r="D189" s="6" t="inlineStr">
        <is>
          <t>F</t>
        </is>
      </c>
      <c r="E189" s="6" t="inlineStr">
        <is>
          <t>ростов-на-дону</t>
        </is>
      </c>
      <c r="F189" s="7" t="n">
        <v>45045</v>
      </c>
      <c r="G189" s="7" t="n">
        <v>45439</v>
      </c>
      <c r="H189" s="5" t="inlineStr"/>
      <c r="I189" s="8" t="n">
        <v>3927.093248836109</v>
      </c>
      <c r="J189" s="8" t="n">
        <v>70687.67847904997</v>
      </c>
      <c r="K189" s="9" t="n">
        <v>178020.7082221</v>
      </c>
      <c r="L189" s="5" t="n">
        <v>754</v>
      </c>
      <c r="M189" s="6" t="inlineStr">
        <is>
          <t>android</t>
        </is>
      </c>
      <c r="N189" s="6" t="inlineStr">
        <is>
          <t>Organic</t>
        </is>
      </c>
      <c r="O189" s="5" t="n">
        <v>4</v>
      </c>
      <c r="P189" s="6" t="inlineStr">
        <is>
          <t>84@yandex.ru</t>
        </is>
      </c>
      <c r="Q189" s="6" t="inlineStr">
        <is>
          <t>+7 913 859-31-18</t>
        </is>
      </c>
      <c r="R189" s="5" t="n">
        <v>1</v>
      </c>
      <c r="S189" s="6" t="inlineStr">
        <is>
          <t>Проблемы с доставкой</t>
        </is>
      </c>
    </row>
    <row r="190">
      <c r="A190" s="5" t="n">
        <v>100189</v>
      </c>
      <c r="B190" s="6" t="inlineStr">
        <is>
          <t>Морозов Мария</t>
        </is>
      </c>
      <c r="C190" s="5" t="n">
        <v>43</v>
      </c>
      <c r="D190" s="6" t="inlineStr">
        <is>
          <t>male</t>
        </is>
      </c>
      <c r="E190" s="6" t="inlineStr">
        <is>
          <t>екатеринбург</t>
        </is>
      </c>
      <c r="F190" s="7" t="inlineStr">
        <is>
          <t>2025-05-08</t>
        </is>
      </c>
      <c r="G190" s="7" t="n">
        <v>45893</v>
      </c>
      <c r="H190" s="5" t="n">
        <v>46</v>
      </c>
      <c r="I190" s="8" t="n">
        <v>4243.325841344054</v>
      </c>
      <c r="J190" s="8" t="inlineStr">
        <is>
          <t>195192.99</t>
        </is>
      </c>
      <c r="K190" s="9" t="inlineStr">
        <is>
          <t>196 173,60</t>
        </is>
      </c>
      <c r="L190" s="5" t="n"/>
      <c r="M190" s="6" t="inlineStr">
        <is>
          <t>android</t>
        </is>
      </c>
      <c r="N190" s="6" t="inlineStr">
        <is>
          <t>e-mail</t>
        </is>
      </c>
      <c r="O190" s="5" t="n">
        <v>7</v>
      </c>
      <c r="P190" s="6" t="inlineStr">
        <is>
          <t>85@mail.ru</t>
        </is>
      </c>
      <c r="Q190" s="6" t="inlineStr">
        <is>
          <t>+7 986 434-29-48</t>
        </is>
      </c>
      <c r="R190" s="5" t="n">
        <v>1</v>
      </c>
      <c r="S190" s="6" t="inlineStr">
        <is>
          <t xml:space="preserve">   много пробелов   </t>
        </is>
      </c>
    </row>
    <row r="191">
      <c r="A191" s="5" t="n">
        <v>100190</v>
      </c>
      <c r="B191" s="6" t="inlineStr">
        <is>
          <t>Новиков Пётр</t>
        </is>
      </c>
      <c r="C191" s="5" t="n">
        <v>67</v>
      </c>
      <c r="D191" s="6" t="inlineStr">
        <is>
          <t xml:space="preserve">Ж </t>
        </is>
      </c>
      <c r="E191" s="6" t="inlineStr">
        <is>
          <t>ростов-на-дону</t>
        </is>
      </c>
      <c r="F191" s="7" t="inlineStr"/>
      <c r="G191" s="7" t="inlineStr">
        <is>
          <t>05/21/24</t>
        </is>
      </c>
      <c r="H191" s="5" t="n">
        <v>42</v>
      </c>
      <c r="I191" s="8" t="n">
        <v>4234.242831743342</v>
      </c>
      <c r="J191" s="8" t="n">
        <v>177838.1989332204</v>
      </c>
      <c r="K191" s="9" t="inlineStr">
        <is>
          <t>144760,77</t>
        </is>
      </c>
      <c r="L191" s="5" t="n">
        <v>318</v>
      </c>
      <c r="M191" s="6" t="inlineStr">
        <is>
          <t>WEB</t>
        </is>
      </c>
      <c r="N191" s="6" t="inlineStr">
        <is>
          <t>partner</t>
        </is>
      </c>
      <c r="O191" s="5" t="n">
        <v>1</v>
      </c>
      <c r="P191" s="6" t="inlineStr">
        <is>
          <t>86@example.com</t>
        </is>
      </c>
      <c r="Q191" s="6" t="inlineStr">
        <is>
          <t>+7 962 775-80-97</t>
        </is>
      </c>
      <c r="R191" s="5" t="n">
        <v>1</v>
      </c>
      <c r="S191" s="6" t="inlineStr">
        <is>
          <t xml:space="preserve">   много пробелов   </t>
        </is>
      </c>
    </row>
    <row r="192">
      <c r="A192" s="5" t="n">
        <v>100191</v>
      </c>
      <c r="B192" s="6" t="inlineStr">
        <is>
          <t>Сидоров Наталья</t>
        </is>
      </c>
      <c r="C192" s="5" t="n">
        <v>50</v>
      </c>
      <c r="D192" s="6" t="inlineStr"/>
      <c r="E192" s="6" t="inlineStr">
        <is>
          <t>Самара</t>
        </is>
      </c>
      <c r="F192" s="7" t="n">
        <v>45196</v>
      </c>
      <c r="G192" s="7" t="n">
        <v>45702</v>
      </c>
      <c r="H192" s="5" t="n">
        <v>37</v>
      </c>
      <c r="I192" s="8" t="n">
        <v>7781.530688207467</v>
      </c>
      <c r="J192" s="8" t="n">
        <v>287916.6354636763</v>
      </c>
      <c r="K192" s="9" t="n">
        <v>101135.6671623012</v>
      </c>
      <c r="L192" s="5" t="n"/>
      <c r="M192" s="6" t="inlineStr">
        <is>
          <t>iOS</t>
        </is>
      </c>
      <c r="N192" s="6" t="inlineStr">
        <is>
          <t>ads</t>
        </is>
      </c>
      <c r="O192" s="5" t="n">
        <v>6</v>
      </c>
      <c r="P192" s="6" t="inlineStr">
        <is>
          <t>87@gmail.com</t>
        </is>
      </c>
      <c r="Q192" s="6" t="inlineStr">
        <is>
          <t>+7 988 167-49-24</t>
        </is>
      </c>
      <c r="R192" s="5" t="inlineStr"/>
      <c r="S192" s="6" t="inlineStr"/>
    </row>
    <row r="193">
      <c r="A193" s="5" t="n">
        <v>100192</v>
      </c>
      <c r="B193" s="6" t="inlineStr">
        <is>
          <t>Лебедев Иван</t>
        </is>
      </c>
      <c r="C193" s="5" t="n">
        <v>60</v>
      </c>
      <c r="D193" s="6" t="inlineStr">
        <is>
          <t>ж</t>
        </is>
      </c>
      <c r="E193" s="6" t="inlineStr">
        <is>
          <t>САМАРА</t>
        </is>
      </c>
      <c r="F193" s="7" t="n">
        <v>45200</v>
      </c>
      <c r="G193" s="7" t="n">
        <v>45220</v>
      </c>
      <c r="H193" s="5" t="n">
        <v>44</v>
      </c>
      <c r="I193" s="8" t="n">
        <v>4022.749259396785</v>
      </c>
      <c r="J193" s="8" t="n">
        <v>177000.9674134586</v>
      </c>
      <c r="K193" s="9" t="n">
        <v>92798.29611539576</v>
      </c>
      <c r="L193" s="5" t="n">
        <v>699</v>
      </c>
      <c r="M193" s="6" t="inlineStr">
        <is>
          <t>android</t>
        </is>
      </c>
      <c r="N193" s="6" t="inlineStr"/>
      <c r="O193" s="5" t="n">
        <v>6</v>
      </c>
      <c r="P193" s="6" t="inlineStr">
        <is>
          <t>88@mail.ru</t>
        </is>
      </c>
      <c r="Q193" s="6" t="inlineStr">
        <is>
          <t>+7 906 404-83-61</t>
        </is>
      </c>
      <c r="R193" s="5" t="n">
        <v>1</v>
      </c>
      <c r="S193" s="6" t="inlineStr">
        <is>
          <t>"возврат"</t>
        </is>
      </c>
    </row>
    <row r="194">
      <c r="A194" s="5" t="n">
        <v>100193</v>
      </c>
      <c r="B194" s="6" t="inlineStr">
        <is>
          <t>Морозов Пётр</t>
        </is>
      </c>
      <c r="C194" s="5" t="n">
        <v>24</v>
      </c>
      <c r="D194" s="6" t="inlineStr">
        <is>
          <t>м</t>
        </is>
      </c>
      <c r="E194" s="6" t="inlineStr">
        <is>
          <t xml:space="preserve">Новосибирск  </t>
        </is>
      </c>
      <c r="F194" s="7" t="n">
        <v>44995</v>
      </c>
      <c r="G194" s="7" t="n">
        <v>45968</v>
      </c>
      <c r="H194" s="5" t="n">
        <v>27</v>
      </c>
      <c r="I194" s="8" t="n">
        <v>2073.043689913105</v>
      </c>
      <c r="J194" s="8" t="n">
        <v>55972.17962765385</v>
      </c>
      <c r="K194" s="9" t="n">
        <v>169853.4671176967</v>
      </c>
      <c r="L194" s="5" t="n">
        <v>609</v>
      </c>
      <c r="M194" s="6" t="inlineStr">
        <is>
          <t>таблет</t>
        </is>
      </c>
      <c r="N194" s="6" t="inlineStr">
        <is>
          <t>ads</t>
        </is>
      </c>
      <c r="O194" s="5" t="n">
        <v>9</v>
      </c>
      <c r="P194" s="6" t="inlineStr">
        <is>
          <t>89@yandex.ru</t>
        </is>
      </c>
      <c r="Q194" s="6" t="inlineStr">
        <is>
          <t>+7 981 645-88-65</t>
        </is>
      </c>
      <c r="R194" s="5" t="n">
        <v>0</v>
      </c>
      <c r="S194" s="6" t="inlineStr">
        <is>
          <t>перезвоните
пожалуйста</t>
        </is>
      </c>
    </row>
    <row r="195">
      <c r="A195" s="5" t="n">
        <v>100194</v>
      </c>
      <c r="B195" s="6" t="inlineStr">
        <is>
          <t>Новиков Иван</t>
        </is>
      </c>
      <c r="C195" s="5" t="n">
        <v>30</v>
      </c>
      <c r="D195" s="6" t="inlineStr">
        <is>
          <t>male</t>
        </is>
      </c>
      <c r="E195" s="6" t="inlineStr">
        <is>
          <t>Rostov-on-Don</t>
        </is>
      </c>
      <c r="F195" s="7" t="n">
        <v>45078</v>
      </c>
      <c r="G195" s="7" t="n">
        <v>45324</v>
      </c>
      <c r="H195" s="5" t="n">
        <v>9</v>
      </c>
      <c r="I195" s="8" t="inlineStr">
        <is>
          <t>6098.25</t>
        </is>
      </c>
      <c r="J195" s="8" t="n"/>
      <c r="K195" s="9" t="n">
        <v>214148.0590413467</v>
      </c>
      <c r="L195" s="5" t="n">
        <v>720</v>
      </c>
      <c r="M195" s="6" t="inlineStr">
        <is>
          <t>таблет</t>
        </is>
      </c>
      <c r="N195" s="6" t="inlineStr">
        <is>
          <t>email</t>
        </is>
      </c>
      <c r="O195" s="5" t="n">
        <v>6</v>
      </c>
      <c r="P195" s="6" t="inlineStr">
        <is>
          <t>90@yandex.ru</t>
        </is>
      </c>
      <c r="Q195" s="6" t="inlineStr">
        <is>
          <t>+79043063044</t>
        </is>
      </c>
      <c r="R195" s="5" t="n">
        <v>1</v>
      </c>
      <c r="S195" s="6" t="inlineStr">
        <is>
          <t xml:space="preserve">   много пробелов   </t>
        </is>
      </c>
    </row>
    <row r="196">
      <c r="A196" s="5" t="n">
        <v>100195</v>
      </c>
      <c r="B196" s="6" t="inlineStr">
        <is>
          <t>Смирнов Максим</t>
        </is>
      </c>
      <c r="C196" s="5" t="n">
        <v>60</v>
      </c>
      <c r="D196" s="6" t="inlineStr">
        <is>
          <t>male</t>
        </is>
      </c>
      <c r="E196" s="6" t="inlineStr">
        <is>
          <t>г. Москва</t>
        </is>
      </c>
      <c r="F196" s="7" t="inlineStr">
        <is>
          <t>2025-01-09</t>
        </is>
      </c>
      <c r="G196" s="7" t="n">
        <v>45914</v>
      </c>
      <c r="H196" s="5" t="n">
        <v>50</v>
      </c>
      <c r="I196" s="8" t="n">
        <v>649.31556146558</v>
      </c>
      <c r="J196" s="8" t="n">
        <v>32465.778073279</v>
      </c>
      <c r="K196" s="9" t="n">
        <v>39303.79444508326</v>
      </c>
      <c r="L196" s="5" t="n">
        <v>605</v>
      </c>
      <c r="M196" s="6" t="inlineStr">
        <is>
          <t>WEB</t>
        </is>
      </c>
      <c r="N196" s="6" t="inlineStr">
        <is>
          <t>e-mail</t>
        </is>
      </c>
      <c r="O196" s="5" t="n">
        <v>2</v>
      </c>
      <c r="P196" s="6" t="inlineStr">
        <is>
          <t>91@mail.ru</t>
        </is>
      </c>
      <c r="Q196" s="6" t="inlineStr">
        <is>
          <t>+7 998 926-50-52</t>
        </is>
      </c>
      <c r="R196" s="5" t="n">
        <v>1</v>
      </c>
      <c r="S196" s="6" t="inlineStr">
        <is>
          <t>ок</t>
        </is>
      </c>
    </row>
    <row r="197">
      <c r="A197" s="5" t="n">
        <v>100196</v>
      </c>
      <c r="B197" s="6" t="inlineStr">
        <is>
          <t>Кузнецов Максим</t>
        </is>
      </c>
      <c r="C197" s="5" t="n">
        <v>45</v>
      </c>
      <c r="D197" s="6" t="n"/>
      <c r="E197" s="6" t="inlineStr">
        <is>
          <t>Kazan</t>
        </is>
      </c>
      <c r="F197" s="7" t="n">
        <v>45036</v>
      </c>
      <c r="G197" s="7" t="n">
        <v>45215</v>
      </c>
      <c r="H197" s="5" t="n">
        <v>13</v>
      </c>
      <c r="I197" s="8" t="n">
        <v>7774.426069550998</v>
      </c>
      <c r="J197" s="8" t="n">
        <v>101067.538904163</v>
      </c>
      <c r="K197" s="9" t="n">
        <v>78490.36170890171</v>
      </c>
      <c r="L197" s="5" t="inlineStr"/>
      <c r="M197" s="6" t="n"/>
      <c r="N197" s="6" t="inlineStr">
        <is>
          <t>organic</t>
        </is>
      </c>
      <c r="O197" s="5" t="n">
        <v>8</v>
      </c>
      <c r="P197" s="6" t="inlineStr">
        <is>
          <t>92@example.com</t>
        </is>
      </c>
      <c r="Q197" s="6" t="inlineStr">
        <is>
          <t>+7 985 345-42-80</t>
        </is>
      </c>
      <c r="R197" s="5" t="n">
        <v>1</v>
      </c>
      <c r="S197" s="6" t="inlineStr">
        <is>
          <t>ок</t>
        </is>
      </c>
    </row>
    <row r="198">
      <c r="A198" s="5" t="n">
        <v>100197</v>
      </c>
      <c r="B198" s="6" t="inlineStr">
        <is>
          <t>Попов Ирина</t>
        </is>
      </c>
      <c r="C198" s="5" t="n">
        <v>69</v>
      </c>
      <c r="D198" s="6" t="inlineStr">
        <is>
          <t xml:space="preserve">Ж </t>
        </is>
      </c>
      <c r="E198" s="6" t="inlineStr">
        <is>
          <t>Yekaterinburg</t>
        </is>
      </c>
      <c r="F198" s="7" t="n">
        <v>45805</v>
      </c>
      <c r="G198" s="7" t="n">
        <v>45918</v>
      </c>
      <c r="H198" s="5" t="n">
        <v>24</v>
      </c>
      <c r="I198" s="8" t="n"/>
      <c r="J198" s="8" t="n">
        <v>13415.89912594881</v>
      </c>
      <c r="K198" s="9" t="n">
        <v>233326.7020802077</v>
      </c>
      <c r="L198" s="5" t="n">
        <v>561</v>
      </c>
      <c r="M198" s="6" t="inlineStr">
        <is>
          <t>таблет</t>
        </is>
      </c>
      <c r="N198" s="6" t="inlineStr">
        <is>
          <t>partner</t>
        </is>
      </c>
      <c r="O198" s="5" t="n">
        <v>5</v>
      </c>
      <c r="P198" s="6" t="inlineStr">
        <is>
          <t>93@gmail.com</t>
        </is>
      </c>
      <c r="Q198" s="6" t="inlineStr">
        <is>
          <t>не указан</t>
        </is>
      </c>
      <c r="R198" s="5" t="n">
        <v>0</v>
      </c>
      <c r="S198" s="6" t="inlineStr">
        <is>
          <t>Проблемы с доставкой</t>
        </is>
      </c>
    </row>
    <row r="199">
      <c r="A199" s="5" t="n">
        <v>100198</v>
      </c>
      <c r="B199" s="6" t="inlineStr">
        <is>
          <t>Морозов Сергей</t>
        </is>
      </c>
      <c r="C199" s="5" t="n">
        <v>0</v>
      </c>
      <c r="D199" s="6" t="inlineStr">
        <is>
          <t>female</t>
        </is>
      </c>
      <c r="E199" s="6" t="inlineStr">
        <is>
          <t xml:space="preserve">Ростов-на-Дону </t>
        </is>
      </c>
      <c r="F199" s="7" t="n">
        <v>45638</v>
      </c>
      <c r="G199" s="7" t="n">
        <v>45652</v>
      </c>
      <c r="H199" s="5" t="n">
        <v>48</v>
      </c>
      <c r="I199" s="8" t="inlineStr">
        <is>
          <t>890.74</t>
        </is>
      </c>
      <c r="J199" s="8" t="n">
        <v>42755.57624469849</v>
      </c>
      <c r="K199" s="9" t="n">
        <v>164935.9585492547</v>
      </c>
      <c r="L199" s="5" t="n">
        <v>439</v>
      </c>
      <c r="M199" s="6" t="inlineStr">
        <is>
          <t>таблет</t>
        </is>
      </c>
      <c r="N199" s="6" t="inlineStr">
        <is>
          <t>e-mail</t>
        </is>
      </c>
      <c r="O199" s="5" t="n">
        <v>1</v>
      </c>
      <c r="P199" s="6" t="inlineStr">
        <is>
          <t>94@mail.ru</t>
        </is>
      </c>
      <c r="Q199" s="6" t="inlineStr">
        <is>
          <t>+7 987 707-51-46 доб. 63</t>
        </is>
      </c>
      <c r="R199" s="5" t="n">
        <v>1</v>
      </c>
      <c r="S199" s="6" t="inlineStr">
        <is>
          <t>Проблемы с доставкой</t>
        </is>
      </c>
    </row>
    <row r="200">
      <c r="A200" s="5" t="n">
        <v>100199</v>
      </c>
      <c r="B200" s="6" t="inlineStr">
        <is>
          <t>Соколов Сергей</t>
        </is>
      </c>
      <c r="C200" s="5" t="n">
        <v>54</v>
      </c>
      <c r="D200" s="6" t="inlineStr">
        <is>
          <t>male</t>
        </is>
      </c>
      <c r="E200" s="6" t="inlineStr">
        <is>
          <t xml:space="preserve"> москва </t>
        </is>
      </c>
      <c r="F200" s="7" t="inlineStr">
        <is>
          <t>2023-01-24</t>
        </is>
      </c>
      <c r="G200" s="7" t="n">
        <v>45418</v>
      </c>
      <c r="H200" s="5" t="n">
        <v>58</v>
      </c>
      <c r="I200" s="8" t="n">
        <v>1167.324269607341</v>
      </c>
      <c r="J200" s="8" t="n">
        <v>67704.80763722576</v>
      </c>
      <c r="K200" s="9" t="n">
        <v>80210.12806363452</v>
      </c>
      <c r="L200" s="5" t="inlineStr">
        <is>
          <t>unknown</t>
        </is>
      </c>
      <c r="M200" s="6" t="inlineStr">
        <is>
          <t>iOS</t>
        </is>
      </c>
      <c r="N200" s="6" t="inlineStr">
        <is>
          <t>ads</t>
        </is>
      </c>
      <c r="O200" s="5" t="n">
        <v>1</v>
      </c>
      <c r="P200" s="6" t="inlineStr">
        <is>
          <t>95@gmail.com</t>
        </is>
      </c>
      <c r="Q200" s="6" t="inlineStr">
        <is>
          <t>+7 963 491-26-65</t>
        </is>
      </c>
      <c r="R200" s="5" t="n">
        <v>1</v>
      </c>
      <c r="S200" s="6" t="inlineStr">
        <is>
          <t>Проблемы с доставкой</t>
        </is>
      </c>
    </row>
    <row r="201">
      <c r="A201" s="5" t="n">
        <v>100200</v>
      </c>
      <c r="B201" s="6" t="inlineStr">
        <is>
          <t>кузнецов ольга</t>
        </is>
      </c>
      <c r="C201" s="5" t="inlineStr">
        <is>
          <t>44</t>
        </is>
      </c>
      <c r="D201" s="6" t="inlineStr">
        <is>
          <t>ж</t>
        </is>
      </c>
      <c r="E201" s="6" t="inlineStr">
        <is>
          <t>САМАРА</t>
        </is>
      </c>
      <c r="F201" s="7" t="n">
        <v>45738</v>
      </c>
      <c r="G201" s="7" t="n">
        <v>45812</v>
      </c>
      <c r="H201" s="5" t="n">
        <v>1</v>
      </c>
      <c r="I201" s="8" t="n">
        <v>2676.447211362132</v>
      </c>
      <c r="J201" s="8" t="n">
        <v>2676.447211362132</v>
      </c>
      <c r="K201" s="9" t="inlineStr">
        <is>
          <t>162 066,46</t>
        </is>
      </c>
      <c r="L201" s="5" t="n"/>
      <c r="M201" s="6" t="inlineStr">
        <is>
          <t>web</t>
        </is>
      </c>
      <c r="N201" s="6" t="n"/>
      <c r="O201" s="5" t="n">
        <v>6</v>
      </c>
      <c r="P201" s="6" t="inlineStr">
        <is>
          <t>96@gmail.com</t>
        </is>
      </c>
      <c r="Q201" s="6" t="inlineStr">
        <is>
          <t>8 985 921-86-15</t>
        </is>
      </c>
      <c r="R201" s="5" t="n">
        <v>1</v>
      </c>
      <c r="S201" s="6" t="inlineStr">
        <is>
          <t>ок</t>
        </is>
      </c>
    </row>
    <row r="202">
      <c r="A202" s="5" t="n">
        <v>100201</v>
      </c>
      <c r="B202" s="6" t="inlineStr">
        <is>
          <t>Смирнов Сергей</t>
        </is>
      </c>
      <c r="C202" s="5" t="n">
        <v>43</v>
      </c>
      <c r="D202" s="6" t="inlineStr">
        <is>
          <t>м</t>
        </is>
      </c>
      <c r="E202" s="6" t="inlineStr">
        <is>
          <t>Казань</t>
        </is>
      </c>
      <c r="F202" s="7" t="n">
        <v>45499</v>
      </c>
      <c r="G202" s="7" t="n">
        <v>45541</v>
      </c>
      <c r="H202" s="5" t="n">
        <v>37</v>
      </c>
      <c r="I202" s="8" t="n">
        <v>1845.291673780884</v>
      </c>
      <c r="J202" s="8" t="n">
        <v>68275.7919298927</v>
      </c>
      <c r="K202" s="9" t="n">
        <v>133353.16035133</v>
      </c>
      <c r="L202" s="5" t="n">
        <v>647</v>
      </c>
      <c r="M202" s="6" t="inlineStr">
        <is>
          <t>WEB</t>
        </is>
      </c>
      <c r="N202" s="6" t="inlineStr">
        <is>
          <t>соцсети</t>
        </is>
      </c>
      <c r="O202" s="5" t="n">
        <v>8</v>
      </c>
      <c r="P202" s="6" t="inlineStr">
        <is>
          <t>0@gmail.com</t>
        </is>
      </c>
      <c r="Q202" s="6" t="inlineStr">
        <is>
          <t>+7 955 268-50-72</t>
        </is>
      </c>
      <c r="R202" s="5" t="n">
        <v>1</v>
      </c>
      <c r="S202" s="6" t="inlineStr">
        <is>
          <t>не понравилось 😕</t>
        </is>
      </c>
    </row>
    <row r="203">
      <c r="A203" s="5" t="n">
        <v>100202</v>
      </c>
      <c r="B203" s="6" t="inlineStr">
        <is>
          <t>Лебедев Татьяна</t>
        </is>
      </c>
      <c r="C203" s="5" t="n">
        <v>21</v>
      </c>
      <c r="D203" s="6" t="inlineStr">
        <is>
          <t xml:space="preserve">Ж </t>
        </is>
      </c>
      <c r="E203" s="6" t="inlineStr">
        <is>
          <t>КАЗАНЬ</t>
        </is>
      </c>
      <c r="F203" s="7" t="n">
        <v>44982</v>
      </c>
      <c r="G203" s="7" t="n">
        <v>45452</v>
      </c>
      <c r="H203" s="5" t="n">
        <v>11</v>
      </c>
      <c r="I203" s="8" t="inlineStr">
        <is>
          <t>768.97</t>
        </is>
      </c>
      <c r="J203" s="8" t="inlineStr">
        <is>
          <t>8 458,64</t>
        </is>
      </c>
      <c r="K203" s="9" t="n">
        <v>182371.4583921474</v>
      </c>
      <c r="L203" s="5" t="n">
        <v>746</v>
      </c>
      <c r="M203" s="6" t="inlineStr">
        <is>
          <t>ios</t>
        </is>
      </c>
      <c r="N203" s="6" t="inlineStr">
        <is>
          <t>partner</t>
        </is>
      </c>
      <c r="O203" s="5" t="n">
        <v>2</v>
      </c>
      <c r="P203" s="6" t="inlineStr">
        <is>
          <t>1@gmail.com</t>
        </is>
      </c>
      <c r="Q203" s="6" t="inlineStr">
        <is>
          <t>+7 984 699-37-84</t>
        </is>
      </c>
      <c r="R203" s="5" t="inlineStr">
        <is>
          <t>yes</t>
        </is>
      </c>
      <c r="S203" s="6" t="inlineStr">
        <is>
          <t>"возврат"</t>
        </is>
      </c>
    </row>
    <row r="204">
      <c r="A204" s="5" t="n">
        <v>100203</v>
      </c>
      <c r="B204" s="6" t="inlineStr">
        <is>
          <t>Соколов Анна</t>
        </is>
      </c>
      <c r="C204" s="5" t="n">
        <v>999</v>
      </c>
      <c r="D204" s="6" t="inlineStr">
        <is>
          <t xml:space="preserve">Ж </t>
        </is>
      </c>
      <c r="E204" s="6" t="inlineStr">
        <is>
          <t>Rostov-on-Don</t>
        </is>
      </c>
      <c r="F204" s="7" t="n">
        <v>45620</v>
      </c>
      <c r="G204" s="7" t="inlineStr"/>
      <c r="H204" s="5" t="n">
        <v>56</v>
      </c>
      <c r="I204" s="8" t="n">
        <v>2964.933322330685</v>
      </c>
      <c r="J204" s="8" t="n">
        <v>166036.2660505183</v>
      </c>
      <c r="K204" s="9" t="n">
        <v>245706.9293152322</v>
      </c>
      <c r="L204" s="5" t="n">
        <v>424</v>
      </c>
      <c r="M204" s="6" t="n"/>
      <c r="N204" s="6" t="inlineStr">
        <is>
          <t>орг</t>
        </is>
      </c>
      <c r="O204" s="5" t="n">
        <v>7</v>
      </c>
      <c r="P204" s="6" t="inlineStr">
        <is>
          <t>2@example.com</t>
        </is>
      </c>
      <c r="Q204" s="6" t="inlineStr">
        <is>
          <t>+7 936 430-17-19</t>
        </is>
      </c>
      <c r="R204" s="5" t="n">
        <v>1</v>
      </c>
      <c r="S204" s="6" t="inlineStr">
        <is>
          <t>не понравилось 😕</t>
        </is>
      </c>
    </row>
    <row r="205">
      <c r="A205" s="5" t="n">
        <v>100204</v>
      </c>
      <c r="B205" s="6" t="inlineStr">
        <is>
          <t>Соколов Пётр</t>
        </is>
      </c>
      <c r="C205" s="5" t="n">
        <v>34</v>
      </c>
      <c r="D205" s="6" t="inlineStr">
        <is>
          <t>м</t>
        </is>
      </c>
      <c r="E205" s="6" t="inlineStr">
        <is>
          <t xml:space="preserve">Екатеринбург </t>
        </is>
      </c>
      <c r="F205" s="7" t="inlineStr">
        <is>
          <t>2025-02-28</t>
        </is>
      </c>
      <c r="G205" s="7" t="n">
        <v>45920</v>
      </c>
      <c r="H205" s="5" t="n">
        <v>5</v>
      </c>
      <c r="I205" s="8" t="n">
        <v>653.8402690931684</v>
      </c>
      <c r="J205" s="8" t="n">
        <v>3269.201345465842</v>
      </c>
      <c r="K205" s="9" t="n">
        <v>109355.6673771388</v>
      </c>
      <c r="L205" s="5" t="n">
        <v>712</v>
      </c>
      <c r="M205" s="6" t="n"/>
      <c r="N205" s="6" t="inlineStr">
        <is>
          <t>соцсети</t>
        </is>
      </c>
      <c r="O205" s="5" t="n">
        <v>5</v>
      </c>
      <c r="P205" s="6" t="inlineStr">
        <is>
          <t>3@yandex.ru</t>
        </is>
      </c>
      <c r="Q205" s="6" t="inlineStr">
        <is>
          <t>+7 978 290-65-90</t>
        </is>
      </c>
      <c r="R205" s="5" t="n">
        <v>0</v>
      </c>
      <c r="S205" s="6" t="inlineStr">
        <is>
          <t>ок</t>
        </is>
      </c>
    </row>
    <row r="206">
      <c r="A206" s="5" t="n">
        <v>100205</v>
      </c>
      <c r="B206" s="6" t="inlineStr">
        <is>
          <t>Лебедев Дмитрий</t>
        </is>
      </c>
      <c r="C206" s="5" t="n">
        <v>61</v>
      </c>
      <c r="D206" s="6" t="inlineStr">
        <is>
          <t>female</t>
        </is>
      </c>
      <c r="E206" s="6" t="inlineStr">
        <is>
          <t xml:space="preserve">Казань </t>
        </is>
      </c>
      <c r="F206" s="7" t="n">
        <v>45434</v>
      </c>
      <c r="G206" s="7" t="n">
        <v>45973</v>
      </c>
      <c r="H206" s="5" t="n">
        <v>40</v>
      </c>
      <c r="I206" s="8" t="n">
        <v>5354.190434776868</v>
      </c>
      <c r="J206" s="8" t="n">
        <v>214167.6173910747</v>
      </c>
      <c r="K206" s="9" t="n">
        <v>127690.4095008356</v>
      </c>
      <c r="L206" s="5" t="n">
        <v>381</v>
      </c>
      <c r="M206" s="6" t="inlineStr">
        <is>
          <t>таблет</t>
        </is>
      </c>
      <c r="N206" s="6" t="inlineStr">
        <is>
          <t>social</t>
        </is>
      </c>
      <c r="O206" s="5" t="n">
        <v>8</v>
      </c>
      <c r="P206" s="6" t="inlineStr">
        <is>
          <t>4@gmail.com</t>
        </is>
      </c>
      <c r="Q206" s="6" t="inlineStr">
        <is>
          <t>+79741837412</t>
        </is>
      </c>
      <c r="R206" s="5" t="n">
        <v>0</v>
      </c>
      <c r="S206" s="6" t="inlineStr">
        <is>
          <t>—</t>
        </is>
      </c>
    </row>
    <row r="207">
      <c r="A207" s="5" t="n">
        <v>100206</v>
      </c>
      <c r="B207" s="6" t="inlineStr">
        <is>
          <t>Сидоров Анна</t>
        </is>
      </c>
      <c r="C207" s="5" t="n">
        <v>43</v>
      </c>
      <c r="D207" s="6" t="inlineStr">
        <is>
          <t>м</t>
        </is>
      </c>
      <c r="E207" s="6" t="inlineStr">
        <is>
          <t xml:space="preserve">  Санкт-Петербург </t>
        </is>
      </c>
      <c r="F207" s="7" t="inlineStr">
        <is>
          <t>2024-03-02</t>
        </is>
      </c>
      <c r="G207" s="7" t="n">
        <v>45657</v>
      </c>
      <c r="H207" s="5" t="inlineStr"/>
      <c r="I207" s="8" t="inlineStr">
        <is>
          <t>4 904,06</t>
        </is>
      </c>
      <c r="J207" s="8" t="inlineStr">
        <is>
          <t>98081,26</t>
        </is>
      </c>
      <c r="K207" s="9" t="n">
        <v>174159.7692928315</v>
      </c>
      <c r="L207" s="5" t="n">
        <v>571</v>
      </c>
      <c r="M207" s="6" t="n"/>
      <c r="N207" s="6" t="inlineStr">
        <is>
          <t>partner</t>
        </is>
      </c>
      <c r="O207" s="5" t="n">
        <v>6</v>
      </c>
      <c r="P207" s="6" t="inlineStr">
        <is>
          <t>5@gmail.com</t>
        </is>
      </c>
      <c r="Q207" s="6" t="inlineStr">
        <is>
          <t>8 988 791-60-48</t>
        </is>
      </c>
      <c r="R207" s="5" t="n">
        <v>1</v>
      </c>
      <c r="S207" s="6" t="inlineStr">
        <is>
          <t>—</t>
        </is>
      </c>
    </row>
    <row r="208">
      <c r="A208" s="5" t="n">
        <v>100207</v>
      </c>
      <c r="B208" s="6" t="inlineStr">
        <is>
          <t>Петров Мария</t>
        </is>
      </c>
      <c r="C208" s="5" t="inlineStr"/>
      <c r="D208" s="6" t="inlineStr">
        <is>
          <t>male</t>
        </is>
      </c>
      <c r="E208" s="6" t="inlineStr">
        <is>
          <t>Екб</t>
        </is>
      </c>
      <c r="F208" s="7" t="n">
        <v>45806</v>
      </c>
      <c r="G208" s="7" t="n">
        <v>45812</v>
      </c>
      <c r="H208" s="5" t="n">
        <v>13</v>
      </c>
      <c r="I208" s="8" t="n"/>
      <c r="J208" s="8" t="n">
        <v>53408.92639190527</v>
      </c>
      <c r="K208" s="9" t="n">
        <v>75609.44996946564</v>
      </c>
      <c r="L208" s="5" t="n">
        <v>495</v>
      </c>
      <c r="M208" s="6" t="inlineStr">
        <is>
          <t>tablet</t>
        </is>
      </c>
      <c r="N208" s="6" t="inlineStr">
        <is>
          <t>organic</t>
        </is>
      </c>
      <c r="O208" s="5" t="n">
        <v>2</v>
      </c>
      <c r="P208" s="6" t="inlineStr">
        <is>
          <t>6@example.com</t>
        </is>
      </c>
      <c r="Q208" s="6" t="inlineStr">
        <is>
          <t>+7 991 542-63-73</t>
        </is>
      </c>
      <c r="R208" s="5" t="n">
        <v>1</v>
      </c>
      <c r="S208" s="6" t="inlineStr">
        <is>
          <t>—</t>
        </is>
      </c>
    </row>
    <row r="209">
      <c r="A209" s="5" t="n">
        <v>100208</v>
      </c>
      <c r="B209" s="6" t="inlineStr">
        <is>
          <t>смирнов наталья</t>
        </is>
      </c>
      <c r="C209" s="5" t="n">
        <v>20</v>
      </c>
      <c r="D209" s="6" t="inlineStr">
        <is>
          <t>unknown</t>
        </is>
      </c>
      <c r="E209" s="6" t="inlineStr">
        <is>
          <t>Самара</t>
        </is>
      </c>
      <c r="F209" s="7" t="n">
        <v>45424</v>
      </c>
      <c r="G209" s="7" t="n">
        <v>45949</v>
      </c>
      <c r="H209" s="5" t="n">
        <v>37</v>
      </c>
      <c r="I209" s="8" t="inlineStr">
        <is>
          <t>5 934,61</t>
        </is>
      </c>
      <c r="J209" s="8" t="n">
        <v>219580.4363875832</v>
      </c>
      <c r="K209" s="9" t="n">
        <v>228166.8227004895</v>
      </c>
      <c r="L209" s="5" t="n">
        <v>799</v>
      </c>
      <c r="M209" s="6" t="inlineStr">
        <is>
          <t>tablet</t>
        </is>
      </c>
      <c r="N209" s="6" t="inlineStr">
        <is>
          <t>organic</t>
        </is>
      </c>
      <c r="O209" s="5" t="n">
        <v>4</v>
      </c>
      <c r="P209" s="6" t="inlineStr">
        <is>
          <t>7@mail.ru</t>
        </is>
      </c>
      <c r="Q209" s="6" t="inlineStr">
        <is>
          <t>+7 956 337-74-38</t>
        </is>
      </c>
      <c r="R209" s="5" t="n">
        <v>0</v>
      </c>
      <c r="S209" s="6" t="inlineStr">
        <is>
          <t>перезвоните
пожалуйста</t>
        </is>
      </c>
    </row>
    <row r="210">
      <c r="A210" s="5" t="n">
        <v>100209</v>
      </c>
      <c r="B210" s="6" t="inlineStr">
        <is>
          <t>Лебедев Алексей</t>
        </is>
      </c>
      <c r="C210" s="5" t="inlineStr">
        <is>
          <t>26</t>
        </is>
      </c>
      <c r="D210" s="6" t="inlineStr">
        <is>
          <t>female</t>
        </is>
      </c>
      <c r="E210" s="6" t="inlineStr">
        <is>
          <t>Samara</t>
        </is>
      </c>
      <c r="F210" s="7" t="n">
        <v>45353</v>
      </c>
      <c r="G210" s="7" t="inlineStr">
        <is>
          <t>2025-12-30</t>
        </is>
      </c>
      <c r="H210" s="5" t="n">
        <v>47</v>
      </c>
      <c r="I210" s="8" t="n">
        <v>3201.916757746003</v>
      </c>
      <c r="J210" s="8" t="n">
        <v>150490.0876140621</v>
      </c>
      <c r="K210" s="9" t="n">
        <v>243316.5770340129</v>
      </c>
      <c r="L210" s="5" t="inlineStr"/>
      <c r="M210" s="6" t="inlineStr">
        <is>
          <t>Android</t>
        </is>
      </c>
      <c r="N210" s="6" t="inlineStr">
        <is>
          <t>ref</t>
        </is>
      </c>
      <c r="O210" s="5" t="n">
        <v>10</v>
      </c>
      <c r="P210" s="6" t="inlineStr">
        <is>
          <t>8@gmail.com</t>
        </is>
      </c>
      <c r="Q210" s="6" t="inlineStr">
        <is>
          <t>+7 922 947-74-14</t>
        </is>
      </c>
      <c r="R210" s="5" t="n">
        <v>0</v>
      </c>
      <c r="S210" s="6" t="inlineStr">
        <is>
          <t>ок</t>
        </is>
      </c>
    </row>
    <row r="211">
      <c r="A211" s="5" t="n">
        <v>100210</v>
      </c>
      <c r="B211" s="6" t="inlineStr">
        <is>
          <t>Морозов Пётр</t>
        </is>
      </c>
      <c r="C211" s="5" t="n">
        <v>32</v>
      </c>
      <c r="D211" s="6" t="inlineStr">
        <is>
          <t xml:space="preserve">Ж </t>
        </is>
      </c>
      <c r="E211" s="6" t="inlineStr">
        <is>
          <t>Екатеринбург</t>
        </is>
      </c>
      <c r="F211" s="7" t="n">
        <v>45425</v>
      </c>
      <c r="G211" s="7" t="n">
        <v>45689</v>
      </c>
      <c r="H211" s="5" t="n">
        <v>21</v>
      </c>
      <c r="I211" s="8" t="n">
        <v>6386.643530162478</v>
      </c>
      <c r="J211" s="8" t="inlineStr">
        <is>
          <t>134 119,51</t>
        </is>
      </c>
      <c r="K211" s="9" t="n">
        <v>197121.8253811757</v>
      </c>
      <c r="L211" s="5" t="n">
        <v>573</v>
      </c>
      <c r="M211" s="6" t="inlineStr">
        <is>
          <t>ios</t>
        </is>
      </c>
      <c r="N211" s="6" t="inlineStr">
        <is>
          <t>social</t>
        </is>
      </c>
      <c r="O211" s="5" t="inlineStr">
        <is>
          <t>unknown</t>
        </is>
      </c>
      <c r="P211" s="6" t="inlineStr">
        <is>
          <t>9@mail.ru</t>
        </is>
      </c>
      <c r="Q211" s="6" t="inlineStr">
        <is>
          <t>+7 920 845-47-66</t>
        </is>
      </c>
      <c r="R211" s="5" t="n">
        <v>1</v>
      </c>
      <c r="S211" s="6" t="inlineStr"/>
    </row>
    <row r="212">
      <c r="A212" s="5" t="n">
        <v>100211</v>
      </c>
      <c r="B212" s="6" t="inlineStr">
        <is>
          <t>Сидоров Пётр</t>
        </is>
      </c>
      <c r="C212" s="5" t="n">
        <v>150</v>
      </c>
      <c r="D212" s="6" t="inlineStr">
        <is>
          <t xml:space="preserve">М </t>
        </is>
      </c>
      <c r="E212" s="6" t="inlineStr">
        <is>
          <t>Nizhny Novgorod</t>
        </is>
      </c>
      <c r="F212" s="7" t="n">
        <v>45765</v>
      </c>
      <c r="G212" s="7" t="n">
        <v>45835</v>
      </c>
      <c r="H212" s="5" t="n">
        <v>7</v>
      </c>
      <c r="I212" s="8" t="n">
        <v>6864.463187859784</v>
      </c>
      <c r="J212" s="8" t="n">
        <v>48051.24231501848</v>
      </c>
      <c r="K212" s="9" t="inlineStr">
        <is>
          <t>115622.46</t>
        </is>
      </c>
      <c r="L212" s="5" t="n">
        <v>306</v>
      </c>
      <c r="M212" s="6" t="inlineStr">
        <is>
          <t>tablet</t>
        </is>
      </c>
      <c r="N212" s="6" t="n"/>
      <c r="O212" s="5" t="n">
        <v>4</v>
      </c>
      <c r="P212" s="6" t="inlineStr">
        <is>
          <t>10@gmail.com</t>
        </is>
      </c>
      <c r="Q212" s="6" t="inlineStr">
        <is>
          <t>+7 956 249-11-76</t>
        </is>
      </c>
      <c r="R212" s="5" t="n">
        <v>1</v>
      </c>
      <c r="S212" s="6" t="inlineStr">
        <is>
          <t>Проблемы с доставкой</t>
        </is>
      </c>
    </row>
    <row r="213">
      <c r="A213" s="5" t="n">
        <v>100212</v>
      </c>
      <c r="B213" s="6" t="inlineStr">
        <is>
          <t>Соколов Дмитрий</t>
        </is>
      </c>
      <c r="C213" s="5" t="n">
        <v>67</v>
      </c>
      <c r="D213" s="6" t="inlineStr">
        <is>
          <t>м</t>
        </is>
      </c>
      <c r="E213" s="6" t="inlineStr">
        <is>
          <t>самара</t>
        </is>
      </c>
      <c r="F213" s="7" t="n">
        <v>44989</v>
      </c>
      <c r="G213" s="7" t="inlineStr"/>
      <c r="H213" s="5" t="n">
        <v>48</v>
      </c>
      <c r="I213" s="8" t="n">
        <v>778.203002745816</v>
      </c>
      <c r="J213" s="8" t="n">
        <v>37353.74413179917</v>
      </c>
      <c r="K213" s="9" t="n">
        <v>54718.98300631015</v>
      </c>
      <c r="L213" s="5" t="n">
        <v>359</v>
      </c>
      <c r="M213" s="6" t="inlineStr">
        <is>
          <t>iOS</t>
        </is>
      </c>
      <c r="N213" s="6" t="n"/>
      <c r="O213" s="5" t="n">
        <v>9</v>
      </c>
      <c r="P213" s="6" t="inlineStr">
        <is>
          <t>11@yandex.ru</t>
        </is>
      </c>
      <c r="Q213" s="6" t="inlineStr">
        <is>
          <t>8 983 514-35-48</t>
        </is>
      </c>
      <c r="R213" s="5" t="n">
        <v>1</v>
      </c>
      <c r="S213" s="6" t="inlineStr">
        <is>
          <t xml:space="preserve">   много пробелов   </t>
        </is>
      </c>
    </row>
    <row r="214">
      <c r="A214" s="5" t="n">
        <v>100213</v>
      </c>
      <c r="B214" s="6" t="inlineStr">
        <is>
          <t>Сидоров Сергей</t>
        </is>
      </c>
      <c r="C214" s="5" t="n">
        <v>51</v>
      </c>
      <c r="D214" s="6" t="inlineStr">
        <is>
          <t xml:space="preserve">М </t>
        </is>
      </c>
      <c r="E214" s="6" t="inlineStr">
        <is>
          <t xml:space="preserve">Екатеринбург </t>
        </is>
      </c>
      <c r="F214" s="7" t="inlineStr">
        <is>
          <t>2023-04-06</t>
        </is>
      </c>
      <c r="G214" s="7" t="inlineStr"/>
      <c r="H214" s="5" t="n">
        <v>35</v>
      </c>
      <c r="I214" s="8" t="n">
        <v>2841.893102303288</v>
      </c>
      <c r="J214" s="8" t="n">
        <v>99466.25858061509</v>
      </c>
      <c r="K214" s="9" t="n"/>
      <c r="L214" s="5" t="n">
        <v>323</v>
      </c>
      <c r="M214" s="6" t="inlineStr">
        <is>
          <t>android</t>
        </is>
      </c>
      <c r="N214" s="6" t="inlineStr">
        <is>
          <t>e-mail</t>
        </is>
      </c>
      <c r="O214" s="5" t="n">
        <v>1</v>
      </c>
      <c r="P214" s="6" t="inlineStr">
        <is>
          <t>12@example.com</t>
        </is>
      </c>
      <c r="Q214" s="6" t="inlineStr">
        <is>
          <t>+7 930 924-84-82</t>
        </is>
      </c>
      <c r="R214" s="5" t="n">
        <v>1</v>
      </c>
      <c r="S214" s="6" t="inlineStr">
        <is>
          <t>Очень доволен</t>
        </is>
      </c>
    </row>
    <row r="215">
      <c r="A215" s="5" t="n">
        <v>100214</v>
      </c>
      <c r="B215" s="6" t="inlineStr">
        <is>
          <t>Новиков Татьяна</t>
        </is>
      </c>
      <c r="C215" s="5" t="n">
        <v>56</v>
      </c>
      <c r="D215" s="6" t="inlineStr">
        <is>
          <t>ж</t>
        </is>
      </c>
      <c r="E215" s="6" t="inlineStr">
        <is>
          <t>нижний новгород</t>
        </is>
      </c>
      <c r="F215" s="7" t="inlineStr">
        <is>
          <t>03.11.2023</t>
        </is>
      </c>
      <c r="G215" s="7" t="n">
        <v>45524</v>
      </c>
      <c r="H215" s="5" t="n">
        <v>42</v>
      </c>
      <c r="I215" s="8" t="inlineStr">
        <is>
          <t>6 385,92</t>
        </is>
      </c>
      <c r="J215" s="8" t="inlineStr">
        <is>
          <t>N/A</t>
        </is>
      </c>
      <c r="K215" s="9" t="n">
        <v>174659.7744687903</v>
      </c>
      <c r="L215" s="5" t="n">
        <v>686</v>
      </c>
      <c r="M215" s="6" t="inlineStr">
        <is>
          <t>таблет</t>
        </is>
      </c>
      <c r="N215" s="6" t="inlineStr">
        <is>
          <t>Organic</t>
        </is>
      </c>
      <c r="O215" s="5" t="n">
        <v>9</v>
      </c>
      <c r="P215" s="6" t="inlineStr">
        <is>
          <t>13@yandex.ru</t>
        </is>
      </c>
      <c r="Q215" s="6" t="inlineStr">
        <is>
          <t>+7 966 897-60-43</t>
        </is>
      </c>
      <c r="R215" s="5" t="n">
        <v>1</v>
      </c>
      <c r="S215" s="6" t="inlineStr">
        <is>
          <t>ок</t>
        </is>
      </c>
    </row>
    <row r="216">
      <c r="A216" s="5" t="n">
        <v>100215</v>
      </c>
      <c r="B216" s="6" t="inlineStr">
        <is>
          <t>Лебедев Елена</t>
        </is>
      </c>
      <c r="C216" s="5" t="n">
        <v>64</v>
      </c>
      <c r="D216" s="6" t="inlineStr">
        <is>
          <t>unknown</t>
        </is>
      </c>
      <c r="E216" s="6" t="inlineStr">
        <is>
          <t>казань</t>
        </is>
      </c>
      <c r="F216" s="7" t="n">
        <v>45074</v>
      </c>
      <c r="G216" s="7" t="inlineStr">
        <is>
          <t>2024-10-26</t>
        </is>
      </c>
      <c r="H216" s="5" t="n">
        <v>8</v>
      </c>
      <c r="I216" s="8" t="inlineStr">
        <is>
          <t>4 135,73</t>
        </is>
      </c>
      <c r="J216" s="8" t="n">
        <v>33085.86414656813</v>
      </c>
      <c r="K216" s="9" t="n">
        <v>242647.3155024698</v>
      </c>
      <c r="L216" s="5" t="n">
        <v>825</v>
      </c>
      <c r="M216" s="6" t="inlineStr">
        <is>
          <t>android</t>
        </is>
      </c>
      <c r="N216" s="6" t="inlineStr">
        <is>
          <t>ref</t>
        </is>
      </c>
      <c r="O216" s="5" t="n">
        <v>9</v>
      </c>
      <c r="P216" s="6" t="inlineStr">
        <is>
          <t>14@gmail.com</t>
        </is>
      </c>
      <c r="Q216" s="6" t="inlineStr">
        <is>
          <t>+7 962 128-28-28</t>
        </is>
      </c>
      <c r="R216" s="5" t="n">
        <v>1</v>
      </c>
      <c r="S216" s="6" t="inlineStr">
        <is>
          <t>"возврат"</t>
        </is>
      </c>
    </row>
    <row r="217">
      <c r="A217" s="5" t="n">
        <v>100216</v>
      </c>
      <c r="B217" s="6" t="inlineStr">
        <is>
          <t>Смирнов Ольга</t>
        </is>
      </c>
      <c r="C217" s="5" t="n">
        <v>31</v>
      </c>
      <c r="D217" s="6" t="inlineStr"/>
      <c r="E217" s="6" t="inlineStr">
        <is>
          <t>Ростов на Дону</t>
        </is>
      </c>
      <c r="F217" s="7" t="n">
        <v>44929</v>
      </c>
      <c r="G217" s="7" t="n">
        <v>45179</v>
      </c>
      <c r="H217" s="5" t="n">
        <v>35</v>
      </c>
      <c r="I217" s="8" t="n">
        <v>3114.867076327905</v>
      </c>
      <c r="J217" s="8" t="n">
        <v>109020.3476714767</v>
      </c>
      <c r="K217" s="9" t="n">
        <v>116042.285492052</v>
      </c>
      <c r="L217" s="5" t="n">
        <v>617</v>
      </c>
      <c r="M217" s="6" t="n"/>
      <c r="N217" s="6" t="inlineStr">
        <is>
          <t>social</t>
        </is>
      </c>
      <c r="O217" s="5" t="n">
        <v>10</v>
      </c>
      <c r="P217" s="6" t="inlineStr">
        <is>
          <t>15@yandex.ru</t>
        </is>
      </c>
      <c r="Q217" s="6" t="inlineStr">
        <is>
          <t>+7 950 447-79-15</t>
        </is>
      </c>
      <c r="R217" s="5" t="n">
        <v>1</v>
      </c>
      <c r="S217" s="6" t="inlineStr">
        <is>
          <t xml:space="preserve">   много пробелов   </t>
        </is>
      </c>
    </row>
    <row r="218">
      <c r="A218" s="5" t="n">
        <v>100217</v>
      </c>
      <c r="B218" s="6" t="inlineStr">
        <is>
          <t>Смирнов Ирина</t>
        </is>
      </c>
      <c r="C218" s="5" t="inlineStr">
        <is>
          <t>N/A</t>
        </is>
      </c>
      <c r="D218" s="6" t="inlineStr"/>
      <c r="E218" s="6" t="inlineStr">
        <is>
          <t xml:space="preserve">Казань </t>
        </is>
      </c>
      <c r="F218" s="7" t="inlineStr">
        <is>
          <t>2025/13/01</t>
        </is>
      </c>
      <c r="G218" s="7" t="n">
        <v>45663</v>
      </c>
      <c r="H218" s="5" t="n">
        <v>36</v>
      </c>
      <c r="I218" s="8" t="inlineStr">
        <is>
          <t>5225.82</t>
        </is>
      </c>
      <c r="J218" s="8" t="n">
        <v>188129.4871789431</v>
      </c>
      <c r="K218" s="9" t="inlineStr">
        <is>
          <t>91035,06</t>
        </is>
      </c>
      <c r="L218" s="5" t="inlineStr"/>
      <c r="M218" s="6" t="inlineStr">
        <is>
          <t>iOS</t>
        </is>
      </c>
      <c r="N218" s="6" t="inlineStr">
        <is>
          <t>ads</t>
        </is>
      </c>
      <c r="O218" s="5" t="n">
        <v>9</v>
      </c>
      <c r="P218" s="6" t="inlineStr">
        <is>
          <t xml:space="preserve"> 16@yandex.ru </t>
        </is>
      </c>
      <c r="Q218" s="6" t="inlineStr">
        <is>
          <t>+7 968 721-51-61</t>
        </is>
      </c>
      <c r="R218" s="5" t="n">
        <v>1</v>
      </c>
      <c r="S218" s="6" t="inlineStr">
        <is>
          <t>перезвоните
пожалуйста</t>
        </is>
      </c>
    </row>
    <row r="219">
      <c r="A219" s="5" t="n">
        <v>100218</v>
      </c>
      <c r="B219" s="6" t="inlineStr">
        <is>
          <t>Попов Иван</t>
        </is>
      </c>
      <c r="C219" s="5" t="n">
        <v>45</v>
      </c>
      <c r="D219" s="6" t="inlineStr">
        <is>
          <t xml:space="preserve">М </t>
        </is>
      </c>
      <c r="E219" s="6" t="inlineStr">
        <is>
          <t>Samara</t>
        </is>
      </c>
      <c r="F219" s="7" t="inlineStr"/>
      <c r="G219" s="7" t="n">
        <v>45600</v>
      </c>
      <c r="H219" s="5" t="n">
        <v>24</v>
      </c>
      <c r="I219" s="8" t="n">
        <v>2428.833448757888</v>
      </c>
      <c r="J219" s="8" t="n">
        <v>58292.00277018931</v>
      </c>
      <c r="K219" s="9" t="inlineStr">
        <is>
          <t>42 846,74</t>
        </is>
      </c>
      <c r="L219" s="5" t="n">
        <v>472</v>
      </c>
      <c r="M219" s="6" t="inlineStr">
        <is>
          <t>web</t>
        </is>
      </c>
      <c r="N219" s="6" t="inlineStr">
        <is>
          <t>adwords</t>
        </is>
      </c>
      <c r="O219" s="5" t="n">
        <v>5</v>
      </c>
      <c r="P219" s="6" t="inlineStr">
        <is>
          <t>17@EXAMPLE.COM</t>
        </is>
      </c>
      <c r="Q219" s="6" t="inlineStr"/>
      <c r="R219" s="5" t="n">
        <v>1</v>
      </c>
      <c r="S219" s="6" t="inlineStr">
        <is>
          <t>Проблемы с доставкой</t>
        </is>
      </c>
    </row>
    <row r="220">
      <c r="A220" s="5" t="n">
        <v>100219</v>
      </c>
      <c r="B220" s="6" t="inlineStr">
        <is>
          <t>Соколов Наталья</t>
        </is>
      </c>
      <c r="C220" s="5" t="n">
        <v>25</v>
      </c>
      <c r="D220" s="6" t="inlineStr">
        <is>
          <t>male</t>
        </is>
      </c>
      <c r="E220" s="6" t="inlineStr">
        <is>
          <t>Moscow</t>
        </is>
      </c>
      <c r="F220" s="7" t="n">
        <v>45252</v>
      </c>
      <c r="G220" s="7" t="n">
        <v>45727</v>
      </c>
      <c r="H220" s="5" t="n">
        <v>35</v>
      </c>
      <c r="I220" s="8" t="n">
        <v>3553.07347693247</v>
      </c>
      <c r="J220" s="8" t="n">
        <v>124357.5716926365</v>
      </c>
      <c r="K220" s="9" t="inlineStr">
        <is>
          <t>113723.57</t>
        </is>
      </c>
      <c r="L220" s="5" t="n">
        <v>539</v>
      </c>
      <c r="M220" s="6" t="inlineStr">
        <is>
          <t>ios</t>
        </is>
      </c>
      <c r="N220" s="6" t="inlineStr">
        <is>
          <t>партнер</t>
        </is>
      </c>
      <c r="O220" s="5" t="n">
        <v>1</v>
      </c>
      <c r="P220" s="6" t="inlineStr">
        <is>
          <t>18@yandex.ru</t>
        </is>
      </c>
      <c r="Q220" s="6" t="inlineStr">
        <is>
          <t>+7 971 562-15-10</t>
        </is>
      </c>
      <c r="R220" s="5" t="n">
        <v>1</v>
      </c>
      <c r="S220" s="6" t="inlineStr">
        <is>
          <t>Очень доволен</t>
        </is>
      </c>
    </row>
    <row r="221">
      <c r="A221" s="5" t="n">
        <v>100220</v>
      </c>
      <c r="B221" s="6" t="inlineStr">
        <is>
          <t>Смирнов Алексей</t>
        </is>
      </c>
      <c r="C221" s="5" t="n">
        <v>59</v>
      </c>
      <c r="D221" s="6" t="inlineStr">
        <is>
          <t>F</t>
        </is>
      </c>
      <c r="E221" s="6" t="inlineStr">
        <is>
          <t>Moscow</t>
        </is>
      </c>
      <c r="F221" s="7" t="inlineStr">
        <is>
          <t>03.03.2023</t>
        </is>
      </c>
      <c r="G221" s="7" t="n">
        <v>45975</v>
      </c>
      <c r="H221" s="5" t="n">
        <v>17</v>
      </c>
      <c r="I221" s="8" t="n">
        <v>4984.008136255049</v>
      </c>
      <c r="J221" s="8" t="n">
        <v>84728.13831633584</v>
      </c>
      <c r="K221" s="9" t="n">
        <v>107435.3083210113</v>
      </c>
      <c r="L221" s="5" t="n">
        <v>659</v>
      </c>
      <c r="M221" s="6" t="inlineStr"/>
      <c r="N221" s="6" t="inlineStr">
        <is>
          <t>партнер</t>
        </is>
      </c>
      <c r="O221" s="5" t="n">
        <v>4</v>
      </c>
      <c r="P221" s="6" t="inlineStr">
        <is>
          <t>19@gmail.com</t>
        </is>
      </c>
      <c r="Q221" s="6" t="inlineStr"/>
      <c r="R221" s="5" t="n">
        <v>0</v>
      </c>
      <c r="S221" s="6" t="inlineStr"/>
    </row>
    <row r="222">
      <c r="A222" s="5" t="n">
        <v>100221</v>
      </c>
      <c r="B222" s="6" t="inlineStr">
        <is>
          <t>Кузнецов Дмитрий</t>
        </is>
      </c>
      <c r="C222" s="5" t="n">
        <v>47</v>
      </c>
      <c r="D222" s="6" t="n"/>
      <c r="E222" s="6" t="inlineStr">
        <is>
          <t xml:space="preserve">Москва  </t>
        </is>
      </c>
      <c r="F222" s="7" t="inlineStr">
        <is>
          <t>09.12.2024</t>
        </is>
      </c>
      <c r="G222" s="7" t="inlineStr"/>
      <c r="H222" s="5" t="n">
        <v>41</v>
      </c>
      <c r="I222" s="8" t="n">
        <v>7416.93335783002</v>
      </c>
      <c r="J222" s="8" t="n">
        <v>304094.2676710308</v>
      </c>
      <c r="K222" s="9" t="n">
        <v>20984.2269668903</v>
      </c>
      <c r="L222" s="5" t="n">
        <v>309</v>
      </c>
      <c r="M222" s="6" t="n"/>
      <c r="N222" s="6" t="inlineStr">
        <is>
          <t>ref</t>
        </is>
      </c>
      <c r="O222" s="5" t="n">
        <v>3</v>
      </c>
      <c r="P222" s="6" t="inlineStr">
        <is>
          <t>20example.com</t>
        </is>
      </c>
      <c r="Q222" s="6" t="inlineStr"/>
      <c r="R222" s="5" t="inlineStr"/>
      <c r="S222" s="6" t="inlineStr">
        <is>
          <t xml:space="preserve">   много пробелов   </t>
        </is>
      </c>
    </row>
    <row r="223">
      <c r="A223" s="5" t="n">
        <v>100222</v>
      </c>
      <c r="B223" s="6" t="inlineStr">
        <is>
          <t>Попов Татьяна</t>
        </is>
      </c>
      <c r="C223" s="5" t="n">
        <v>30</v>
      </c>
      <c r="D223" s="6" t="inlineStr">
        <is>
          <t>F</t>
        </is>
      </c>
      <c r="E223" s="6" t="inlineStr">
        <is>
          <t>Novosibirsk</t>
        </is>
      </c>
      <c r="F223" s="7" t="n">
        <v>45754</v>
      </c>
      <c r="G223" s="7" t="n">
        <v>45867</v>
      </c>
      <c r="H223" s="5" t="n">
        <v>14</v>
      </c>
      <c r="I223" s="8" t="n">
        <v>7850.89340212617</v>
      </c>
      <c r="J223" s="8" t="n">
        <v>109912.5076297664</v>
      </c>
      <c r="K223" s="9" t="n">
        <v>28463.08987270267</v>
      </c>
      <c r="L223" s="5" t="n">
        <v>804</v>
      </c>
      <c r="M223" s="6" t="inlineStr">
        <is>
          <t>android</t>
        </is>
      </c>
      <c r="N223" s="6" t="inlineStr">
        <is>
          <t>соцсети</t>
        </is>
      </c>
      <c r="O223" s="5" t="inlineStr">
        <is>
          <t xml:space="preserve">10 </t>
        </is>
      </c>
      <c r="P223" s="6" t="inlineStr">
        <is>
          <t>21example.com</t>
        </is>
      </c>
      <c r="Q223" s="6" t="inlineStr">
        <is>
          <t>+7 972 976-39-76</t>
        </is>
      </c>
      <c r="R223" s="5" t="n">
        <v>1</v>
      </c>
      <c r="S223" s="6" t="inlineStr">
        <is>
          <t>Очень доволен</t>
        </is>
      </c>
    </row>
    <row r="224">
      <c r="A224" s="5" t="n">
        <v>100223</v>
      </c>
      <c r="B224" s="6" t="inlineStr">
        <is>
          <t>Иванов Татьяна</t>
        </is>
      </c>
      <c r="C224" s="5" t="n">
        <v>62</v>
      </c>
      <c r="D224" s="6" t="inlineStr">
        <is>
          <t>ж</t>
        </is>
      </c>
      <c r="E224" s="6" t="inlineStr">
        <is>
          <t xml:space="preserve">Ростов-на-Дону </t>
        </is>
      </c>
      <c r="F224" s="7" t="n">
        <v>44929</v>
      </c>
      <c r="G224" s="7" t="n">
        <v>45803</v>
      </c>
      <c r="H224" s="5" t="n">
        <v>41</v>
      </c>
      <c r="I224" s="8" t="n">
        <v>5548.248392142777</v>
      </c>
      <c r="J224" s="8" t="n">
        <v>227478.1840778539</v>
      </c>
      <c r="K224" s="9" t="n">
        <v>216387.7566599447</v>
      </c>
      <c r="L224" s="5" t="inlineStr"/>
      <c r="M224" s="6" t="inlineStr">
        <is>
          <t>iOS</t>
        </is>
      </c>
      <c r="N224" s="6" t="inlineStr">
        <is>
          <t>ref</t>
        </is>
      </c>
      <c r="O224" s="5" t="n"/>
      <c r="P224" s="6" t="inlineStr">
        <is>
          <t>22@example.com</t>
        </is>
      </c>
      <c r="Q224" s="6" t="inlineStr">
        <is>
          <t>+7 928 806-64-19</t>
        </is>
      </c>
      <c r="R224" s="5" t="n">
        <v>1</v>
      </c>
      <c r="S224" s="6" t="inlineStr">
        <is>
          <t>ок</t>
        </is>
      </c>
    </row>
    <row r="225">
      <c r="A225" s="5" t="n">
        <v>100224</v>
      </c>
      <c r="B225" s="6" t="inlineStr">
        <is>
          <t>Смирнов Дмитрий</t>
        </is>
      </c>
      <c r="C225" s="5" t="n">
        <v>22</v>
      </c>
      <c r="D225" s="6" t="inlineStr">
        <is>
          <t>ж</t>
        </is>
      </c>
      <c r="E225" s="6" t="inlineStr">
        <is>
          <t xml:space="preserve"> москва </t>
        </is>
      </c>
      <c r="F225" s="7" t="n">
        <v>45418</v>
      </c>
      <c r="G225" s="7" t="n">
        <v>45860</v>
      </c>
      <c r="H225" s="5" t="n">
        <v>51</v>
      </c>
      <c r="I225" s="8" t="n">
        <v>680.1764737366191</v>
      </c>
      <c r="J225" s="8" t="n">
        <v>34689.00016056757</v>
      </c>
      <c r="K225" s="9" t="n">
        <v>235063.9843708991</v>
      </c>
      <c r="L225" s="5" t="n">
        <v>556</v>
      </c>
      <c r="M225" s="6" t="inlineStr">
        <is>
          <t>android</t>
        </is>
      </c>
      <c r="N225" s="6" t="inlineStr">
        <is>
          <t>organic</t>
        </is>
      </c>
      <c r="O225" s="5" t="n">
        <v>4</v>
      </c>
      <c r="P225" s="6" t="inlineStr">
        <is>
          <t>23@yandex.ru</t>
        </is>
      </c>
      <c r="Q225" s="6" t="inlineStr">
        <is>
          <t>+7 988 166-26-17</t>
        </is>
      </c>
      <c r="R225" s="5" t="n">
        <v>1</v>
      </c>
      <c r="S225" s="6" t="inlineStr">
        <is>
          <t>Очень доволен</t>
        </is>
      </c>
    </row>
    <row r="226">
      <c r="A226" s="5" t="n">
        <v>100225</v>
      </c>
      <c r="B226" s="6" t="inlineStr">
        <is>
          <t>Морозов Ольга</t>
        </is>
      </c>
      <c r="C226" s="5" t="n">
        <v>58</v>
      </c>
      <c r="D226" s="6" t="inlineStr">
        <is>
          <t xml:space="preserve">М </t>
        </is>
      </c>
      <c r="E226" s="6" t="inlineStr">
        <is>
          <t>Санкт Петербург</t>
        </is>
      </c>
      <c r="F226" s="7" t="n">
        <v>45031</v>
      </c>
      <c r="G226" s="7" t="n">
        <v>45724</v>
      </c>
      <c r="H226" s="5" t="n">
        <v>3</v>
      </c>
      <c r="I226" s="8" t="n">
        <v>4694.435387041595</v>
      </c>
      <c r="J226" s="8" t="n">
        <v>14083.30616112479</v>
      </c>
      <c r="K226" s="9" t="n">
        <v>107734.7613303893</v>
      </c>
      <c r="L226" s="5" t="n">
        <v>398</v>
      </c>
      <c r="M226" s="6" t="inlineStr">
        <is>
          <t>android</t>
        </is>
      </c>
      <c r="N226" s="6" t="inlineStr">
        <is>
          <t>organic</t>
        </is>
      </c>
      <c r="O226" s="5" t="n">
        <v>10</v>
      </c>
      <c r="P226" s="6" t="inlineStr">
        <is>
          <t>24@example.com</t>
        </is>
      </c>
      <c r="Q226" s="6" t="inlineStr">
        <is>
          <t>+7 924 686-26-91</t>
        </is>
      </c>
      <c r="R226" s="5" t="n">
        <v>1</v>
      </c>
      <c r="S226" s="6" t="inlineStr"/>
    </row>
    <row r="227">
      <c r="A227" s="5" t="n">
        <v>100226</v>
      </c>
      <c r="B227" s="6" t="inlineStr">
        <is>
          <t>Морозов Елена</t>
        </is>
      </c>
      <c r="C227" s="5" t="n">
        <v>46</v>
      </c>
      <c r="D227" s="6" t="inlineStr">
        <is>
          <t>м</t>
        </is>
      </c>
      <c r="E227" s="6" t="inlineStr">
        <is>
          <t>Yekaterinburg</t>
        </is>
      </c>
      <c r="F227" s="7" t="n">
        <v>45067</v>
      </c>
      <c r="G227" s="7" t="n">
        <v>45883</v>
      </c>
      <c r="H227" s="5" t="n">
        <v>2</v>
      </c>
      <c r="I227" s="8" t="inlineStr">
        <is>
          <t>953.68</t>
        </is>
      </c>
      <c r="J227" s="8" t="n">
        <v>1907.367742920006</v>
      </c>
      <c r="K227" s="9" t="n">
        <v>120245.0694741228</v>
      </c>
      <c r="L227" s="5" t="n">
        <v>666</v>
      </c>
      <c r="M227" s="6" t="inlineStr">
        <is>
          <t>Android</t>
        </is>
      </c>
      <c r="N227" s="6" t="inlineStr">
        <is>
          <t xml:space="preserve">referral </t>
        </is>
      </c>
      <c r="O227" s="5" t="n">
        <v>5</v>
      </c>
      <c r="P227" s="6" t="inlineStr">
        <is>
          <t>25@mail.ru</t>
        </is>
      </c>
      <c r="Q227" s="6" t="inlineStr">
        <is>
          <t>+7 925 904-18-53 доб. 70</t>
        </is>
      </c>
      <c r="R227" s="5" t="n">
        <v>1</v>
      </c>
      <c r="S227" s="6" t="inlineStr">
        <is>
          <t>—</t>
        </is>
      </c>
    </row>
    <row r="228">
      <c r="A228" s="5" t="n">
        <v>100227</v>
      </c>
      <c r="B228" s="6" t="inlineStr">
        <is>
          <t>Морозов Елена</t>
        </is>
      </c>
      <c r="C228" s="5" t="n">
        <v>62</v>
      </c>
      <c r="D228" s="6" t="inlineStr">
        <is>
          <t>female</t>
        </is>
      </c>
      <c r="E228" s="6" t="inlineStr">
        <is>
          <t>Н. Новгород</t>
        </is>
      </c>
      <c r="F228" s="7" t="n">
        <v>45557</v>
      </c>
      <c r="G228" s="7" t="n">
        <v>45710</v>
      </c>
      <c r="H228" s="5" t="n">
        <v>26</v>
      </c>
      <c r="I228" s="8" t="n">
        <v>2964.642869063466</v>
      </c>
      <c r="J228" s="8" t="n">
        <v>77080.7145956501</v>
      </c>
      <c r="K228" s="9" t="n">
        <v>221504.260014847</v>
      </c>
      <c r="L228" s="5" t="n">
        <v>343</v>
      </c>
      <c r="M228" s="6" t="inlineStr">
        <is>
          <t>Android</t>
        </is>
      </c>
      <c r="N228" s="6" t="inlineStr">
        <is>
          <t>ref</t>
        </is>
      </c>
      <c r="O228" s="5" t="inlineStr"/>
      <c r="P228" s="6" t="inlineStr">
        <is>
          <t>26@GMAIL.COM</t>
        </is>
      </c>
      <c r="Q228" s="6" t="inlineStr">
        <is>
          <t>+7 914 245-47-66 доб. 84</t>
        </is>
      </c>
      <c r="R228" s="5" t="n">
        <v>1</v>
      </c>
      <c r="S228" s="6" t="inlineStr">
        <is>
          <t>Очень доволен</t>
        </is>
      </c>
    </row>
    <row r="229">
      <c r="A229" s="5" t="n">
        <v>100228</v>
      </c>
      <c r="B229" s="6" t="inlineStr">
        <is>
          <t>Иванов Дмитрий</t>
        </is>
      </c>
      <c r="C229" s="5" t="n">
        <v>19</v>
      </c>
      <c r="D229" s="6" t="inlineStr">
        <is>
          <t>M</t>
        </is>
      </c>
      <c r="E229" s="6" t="inlineStr">
        <is>
          <t>Екб</t>
        </is>
      </c>
      <c r="F229" s="7" t="n">
        <v>45217</v>
      </c>
      <c r="G229" s="7" t="n">
        <v>45395</v>
      </c>
      <c r="H229" s="5" t="inlineStr">
        <is>
          <t>unknown</t>
        </is>
      </c>
      <c r="I229" s="8" t="n">
        <v>7140.366721637482</v>
      </c>
      <c r="J229" s="8" t="n">
        <v>99965.13410292476</v>
      </c>
      <c r="K229" s="9" t="n">
        <v>98158.02339414404</v>
      </c>
      <c r="L229" s="5" t="n">
        <v>551</v>
      </c>
      <c r="M229" s="6" t="inlineStr">
        <is>
          <t>ios</t>
        </is>
      </c>
      <c r="N229" s="6" t="inlineStr">
        <is>
          <t>email</t>
        </is>
      </c>
      <c r="O229" s="5" t="n">
        <v>3</v>
      </c>
      <c r="P229" s="6" t="inlineStr">
        <is>
          <t>27@yandex.ru</t>
        </is>
      </c>
      <c r="Q229" s="6" t="inlineStr">
        <is>
          <t>+7 908 221-28-26</t>
        </is>
      </c>
      <c r="R229" s="5" t="n">
        <v>1</v>
      </c>
      <c r="S229" s="6" t="inlineStr">
        <is>
          <t>—</t>
        </is>
      </c>
    </row>
    <row r="230">
      <c r="A230" s="5" t="n">
        <v>100229</v>
      </c>
      <c r="B230" s="6" t="inlineStr">
        <is>
          <t>Попов Сергей</t>
        </is>
      </c>
      <c r="C230" s="5" t="n">
        <v>38</v>
      </c>
      <c r="D230" s="6" t="n"/>
      <c r="E230" s="6" t="inlineStr">
        <is>
          <t xml:space="preserve">Екатеринбург </t>
        </is>
      </c>
      <c r="F230" s="7" t="inlineStr">
        <is>
          <t>17.02.2023</t>
        </is>
      </c>
      <c r="G230" s="7" t="n">
        <v>45361</v>
      </c>
      <c r="H230" s="5" t="n">
        <v>54</v>
      </c>
      <c r="I230" s="8" t="n">
        <v>4516.012565839071</v>
      </c>
      <c r="J230" s="8" t="n">
        <v>243864.6785553098</v>
      </c>
      <c r="K230" s="9" t="n">
        <v>95366.53903759626</v>
      </c>
      <c r="L230" s="5" t="n">
        <v>354</v>
      </c>
      <c r="M230" s="6" t="inlineStr">
        <is>
          <t>web</t>
        </is>
      </c>
      <c r="N230" s="6" t="inlineStr">
        <is>
          <t>partner</t>
        </is>
      </c>
      <c r="O230" s="5" t="n">
        <v>5</v>
      </c>
      <c r="P230" s="6" t="inlineStr">
        <is>
          <t>28@yandex.ru</t>
        </is>
      </c>
      <c r="Q230" s="6" t="inlineStr">
        <is>
          <t>+7 963 585-44-84</t>
        </is>
      </c>
      <c r="R230" s="5" t="n">
        <v>1</v>
      </c>
      <c r="S230" s="6" t="inlineStr">
        <is>
          <t>Очень доволен</t>
        </is>
      </c>
    </row>
    <row r="231">
      <c r="A231" s="5" t="n">
        <v>100230</v>
      </c>
      <c r="B231" s="6" t="inlineStr">
        <is>
          <t>Иванов Алексей</t>
        </is>
      </c>
      <c r="C231" s="5" t="n">
        <v>31</v>
      </c>
      <c r="D231" s="6" t="inlineStr">
        <is>
          <t>unknown</t>
        </is>
      </c>
      <c r="E231" s="6" t="inlineStr">
        <is>
          <t>Yekaterinburg</t>
        </is>
      </c>
      <c r="F231" s="7" t="n">
        <v>45389</v>
      </c>
      <c r="G231" s="7" t="inlineStr"/>
      <c r="H231" s="5" t="n">
        <v>25</v>
      </c>
      <c r="I231" s="8" t="n">
        <v>2139.452947638874</v>
      </c>
      <c r="J231" s="8" t="n">
        <v>53486.32369097185</v>
      </c>
      <c r="K231" s="9" t="n">
        <v>106729.0815071403</v>
      </c>
      <c r="L231" s="5" t="n">
        <v>460</v>
      </c>
      <c r="M231" s="6" t="inlineStr">
        <is>
          <t>таблет</t>
        </is>
      </c>
      <c r="N231" s="6" t="inlineStr">
        <is>
          <t>ref</t>
        </is>
      </c>
      <c r="O231" s="5" t="n">
        <v>6</v>
      </c>
      <c r="P231" s="6" t="inlineStr"/>
      <c r="Q231" s="6" t="inlineStr">
        <is>
          <t>+7 929 371-92-19</t>
        </is>
      </c>
      <c r="R231" s="5" t="n">
        <v>1</v>
      </c>
      <c r="S231" s="6" t="inlineStr">
        <is>
          <t>—</t>
        </is>
      </c>
    </row>
    <row r="232">
      <c r="A232" s="5" t="n">
        <v>100231</v>
      </c>
      <c r="B232" s="6" t="inlineStr">
        <is>
          <t>Новиков Наталья</t>
        </is>
      </c>
      <c r="C232" s="5" t="n">
        <v>52</v>
      </c>
      <c r="D232" s="6" t="inlineStr">
        <is>
          <t>male</t>
        </is>
      </c>
      <c r="E232" s="6" t="inlineStr">
        <is>
          <t xml:space="preserve">Новосибирск  </t>
        </is>
      </c>
      <c r="F232" s="7" t="n">
        <v>45160</v>
      </c>
      <c r="G232" s="7" t="inlineStr"/>
      <c r="H232" s="5" t="n">
        <v>7</v>
      </c>
      <c r="I232" s="8" t="n">
        <v>1035.115079594974</v>
      </c>
      <c r="J232" s="8" t="n">
        <v>7245.80555716482</v>
      </c>
      <c r="K232" s="9" t="n">
        <v>66070.51727745161</v>
      </c>
      <c r="L232" s="5" t="n">
        <v>501</v>
      </c>
      <c r="M232" s="6" t="n"/>
      <c r="N232" s="6" t="inlineStr">
        <is>
          <t>партнер</t>
        </is>
      </c>
      <c r="O232" s="5" t="n">
        <v>6</v>
      </c>
      <c r="P232" s="6" t="inlineStr">
        <is>
          <t>30@yandex.ru</t>
        </is>
      </c>
      <c r="Q232" s="6" t="inlineStr"/>
      <c r="R232" s="5" t="n">
        <v>1</v>
      </c>
      <c r="S232" s="6" t="inlineStr">
        <is>
          <t>Проблемы с доставкой</t>
        </is>
      </c>
    </row>
    <row r="233">
      <c r="A233" s="5" t="n">
        <v>100232</v>
      </c>
      <c r="B233" s="6" t="inlineStr">
        <is>
          <t>Кузнецов Елена</t>
        </is>
      </c>
      <c r="C233" s="5" t="inlineStr">
        <is>
          <t>51</t>
        </is>
      </c>
      <c r="D233" s="6" t="inlineStr">
        <is>
          <t>male</t>
        </is>
      </c>
      <c r="E233" s="6" t="inlineStr">
        <is>
          <t>Rostov-on-Don</t>
        </is>
      </c>
      <c r="F233" s="7" t="n">
        <v>45275</v>
      </c>
      <c r="G233" s="7" t="inlineStr"/>
      <c r="H233" s="5" t="n">
        <v>20</v>
      </c>
      <c r="I233" s="8" t="n">
        <v>6843.512508339056</v>
      </c>
      <c r="J233" s="8" t="n">
        <v>136870.2501667811</v>
      </c>
      <c r="K233" s="9" t="n">
        <v>236643.8488701469</v>
      </c>
      <c r="L233" s="5" t="n">
        <v>727</v>
      </c>
      <c r="M233" s="6" t="inlineStr">
        <is>
          <t>tablet</t>
        </is>
      </c>
      <c r="N233" s="6" t="inlineStr">
        <is>
          <t>партнер</t>
        </is>
      </c>
      <c r="O233" s="5" t="n">
        <v>4</v>
      </c>
      <c r="P233" s="6" t="inlineStr">
        <is>
          <t>31@gmail.com</t>
        </is>
      </c>
      <c r="Q233" s="6" t="inlineStr">
        <is>
          <t>+79026811427</t>
        </is>
      </c>
      <c r="R233" s="5" t="n">
        <v>1</v>
      </c>
      <c r="S233" s="6" t="inlineStr">
        <is>
          <t>перезвоните
пожалуйста</t>
        </is>
      </c>
    </row>
    <row r="234">
      <c r="A234" s="5" t="n">
        <v>100233</v>
      </c>
      <c r="B234" s="6" t="inlineStr">
        <is>
          <t>Морозов Дмитрий</t>
        </is>
      </c>
      <c r="C234" s="5" t="n">
        <v>58</v>
      </c>
      <c r="D234" s="6" t="inlineStr"/>
      <c r="E234" s="6" t="inlineStr">
        <is>
          <t>САМАРА</t>
        </is>
      </c>
      <c r="F234" s="7" t="inlineStr"/>
      <c r="G234" s="7" t="n">
        <v>45536</v>
      </c>
      <c r="H234" s="5" t="n">
        <v>4</v>
      </c>
      <c r="I234" s="8" t="n">
        <v>4508.679355667932</v>
      </c>
      <c r="J234" s="8" t="n">
        <v>18034.71742267173</v>
      </c>
      <c r="K234" s="9" t="n">
        <v>44986.82190204793</v>
      </c>
      <c r="L234" s="5" t="n">
        <v>762</v>
      </c>
      <c r="M234" s="6" t="inlineStr">
        <is>
          <t>таблет</t>
        </is>
      </c>
      <c r="N234" s="6" t="inlineStr">
        <is>
          <t>organic</t>
        </is>
      </c>
      <c r="O234" s="5" t="n">
        <v>5</v>
      </c>
      <c r="P234" s="6" t="inlineStr"/>
      <c r="Q234" s="6" t="inlineStr">
        <is>
          <t>+79525003024</t>
        </is>
      </c>
      <c r="R234" s="5" t="n">
        <v>1</v>
      </c>
      <c r="S234" s="6" t="inlineStr">
        <is>
          <t>ок</t>
        </is>
      </c>
    </row>
    <row r="235">
      <c r="A235" s="5" t="n">
        <v>100234</v>
      </c>
      <c r="B235" s="6" t="inlineStr">
        <is>
          <t>Петров Ирина</t>
        </is>
      </c>
      <c r="C235" s="5" t="n">
        <v>42</v>
      </c>
      <c r="D235" s="6" t="inlineStr">
        <is>
          <t xml:space="preserve">Ж </t>
        </is>
      </c>
      <c r="E235" s="6" t="inlineStr">
        <is>
          <t>Казань</t>
        </is>
      </c>
      <c r="F235" s="7" t="n">
        <v>45818</v>
      </c>
      <c r="G235" s="7" t="n">
        <v>45870</v>
      </c>
      <c r="H235" s="5" t="n">
        <v>19</v>
      </c>
      <c r="I235" s="8" t="n">
        <v>3741.505072520828</v>
      </c>
      <c r="J235" s="8" t="n">
        <v>71088.59637789574</v>
      </c>
      <c r="K235" s="9" t="n">
        <v>129199.405584631</v>
      </c>
      <c r="L235" s="5" t="n">
        <v>617</v>
      </c>
      <c r="M235" s="6" t="inlineStr">
        <is>
          <t>Android</t>
        </is>
      </c>
      <c r="N235" s="6" t="inlineStr">
        <is>
          <t>partner</t>
        </is>
      </c>
      <c r="O235" s="5" t="inlineStr">
        <is>
          <t>unknown</t>
        </is>
      </c>
      <c r="P235" s="6" t="inlineStr">
        <is>
          <t>33@yandex.ru</t>
        </is>
      </c>
      <c r="Q235" s="6" t="inlineStr">
        <is>
          <t>+7 991 911-48-60</t>
        </is>
      </c>
      <c r="R235" s="5" t="n">
        <v>1</v>
      </c>
      <c r="S235" s="6" t="inlineStr">
        <is>
          <t>Проблемы с доставкой</t>
        </is>
      </c>
    </row>
    <row r="236">
      <c r="A236" s="5" t="n">
        <v>100235</v>
      </c>
      <c r="B236" s="6" t="inlineStr">
        <is>
          <t>Соколов Анна</t>
        </is>
      </c>
      <c r="C236" s="5" t="n">
        <v>33</v>
      </c>
      <c r="D236" s="6" t="inlineStr">
        <is>
          <t>female</t>
        </is>
      </c>
      <c r="E236" s="6" t="inlineStr">
        <is>
          <t>САМАРА</t>
        </is>
      </c>
      <c r="F236" s="7" t="n">
        <v>45395</v>
      </c>
      <c r="G236" s="7" t="n">
        <v>45788</v>
      </c>
      <c r="H236" s="5" t="inlineStr">
        <is>
          <t xml:space="preserve">58 </t>
        </is>
      </c>
      <c r="I236" s="8" t="n">
        <v>5443.10028013462</v>
      </c>
      <c r="J236" s="8" t="n">
        <v>315699.816247808</v>
      </c>
      <c r="K236" s="9" t="n">
        <v>41972.85935667754</v>
      </c>
      <c r="L236" s="5" t="n">
        <v>344</v>
      </c>
      <c r="M236" s="6" t="inlineStr">
        <is>
          <t>tablet</t>
        </is>
      </c>
      <c r="N236" s="6" t="inlineStr">
        <is>
          <t>e-mail</t>
        </is>
      </c>
      <c r="O236" s="5" t="n">
        <v>4</v>
      </c>
      <c r="P236" s="6" t="inlineStr">
        <is>
          <t>34@mail.ru</t>
        </is>
      </c>
      <c r="Q236" s="6" t="inlineStr">
        <is>
          <t>+7 959 127-19-91</t>
        </is>
      </c>
      <c r="R236" s="5" t="n">
        <v>1</v>
      </c>
      <c r="S236" s="6" t="inlineStr">
        <is>
          <t>перезвоните
пожалуйста</t>
        </is>
      </c>
    </row>
    <row r="237">
      <c r="A237" s="5" t="n">
        <v>100236</v>
      </c>
      <c r="B237" s="6" t="inlineStr">
        <is>
          <t>Попов Сергей</t>
        </is>
      </c>
      <c r="C237" s="5" t="n">
        <v>0</v>
      </c>
      <c r="D237" s="6" t="inlineStr">
        <is>
          <t xml:space="preserve">Ж </t>
        </is>
      </c>
      <c r="E237" s="6" t="inlineStr">
        <is>
          <t>Екб</t>
        </is>
      </c>
      <c r="F237" s="7" t="n">
        <v>45333</v>
      </c>
      <c r="G237" s="7" t="n">
        <v>45371</v>
      </c>
      <c r="H237" s="5" t="n">
        <v>0</v>
      </c>
      <c r="I237" s="8" t="n">
        <v>0</v>
      </c>
      <c r="J237" s="8" t="n">
        <v>0</v>
      </c>
      <c r="K237" s="9" t="inlineStr">
        <is>
          <t>183092,91</t>
        </is>
      </c>
      <c r="L237" s="5" t="inlineStr">
        <is>
          <t xml:space="preserve">439 </t>
        </is>
      </c>
      <c r="M237" s="6" t="inlineStr">
        <is>
          <t>tablet</t>
        </is>
      </c>
      <c r="N237" s="6" t="inlineStr">
        <is>
          <t>орг</t>
        </is>
      </c>
      <c r="O237" s="5" t="n"/>
      <c r="P237" s="6" t="inlineStr">
        <is>
          <t>35@example.com</t>
        </is>
      </c>
      <c r="Q237" s="6" t="inlineStr">
        <is>
          <t>+7 919 551-55-32 доб. 14</t>
        </is>
      </c>
      <c r="R237" s="5" t="n">
        <v>1</v>
      </c>
      <c r="S237" s="6" t="inlineStr">
        <is>
          <t>"возврат"</t>
        </is>
      </c>
    </row>
    <row r="238">
      <c r="A238" s="5" t="n">
        <v>100237</v>
      </c>
      <c r="B238" s="6" t="inlineStr">
        <is>
          <t>Кузнецов Наталья</t>
        </is>
      </c>
      <c r="C238" s="5" t="n">
        <v>46</v>
      </c>
      <c r="D238" s="6" t="inlineStr">
        <is>
          <t>M</t>
        </is>
      </c>
      <c r="E238" s="6" t="inlineStr">
        <is>
          <t>С-Пб</t>
        </is>
      </c>
      <c r="F238" s="7" t="n">
        <v>45326</v>
      </c>
      <c r="G238" s="7" t="n">
        <v>45641</v>
      </c>
      <c r="H238" s="5" t="n"/>
      <c r="I238" s="8" t="n">
        <v>893.1144214163726</v>
      </c>
      <c r="J238" s="8" t="inlineStr">
        <is>
          <t>1 725 497,06</t>
        </is>
      </c>
      <c r="K238" s="9" t="n">
        <v>106800.97219673</v>
      </c>
      <c r="L238" s="5" t="n">
        <v>506</v>
      </c>
      <c r="M238" s="6" t="inlineStr">
        <is>
          <t>ios</t>
        </is>
      </c>
      <c r="N238" s="6" t="inlineStr">
        <is>
          <t>organic</t>
        </is>
      </c>
      <c r="O238" s="5" t="n">
        <v>4</v>
      </c>
      <c r="P238" s="6" t="inlineStr">
        <is>
          <t>36@example.com</t>
        </is>
      </c>
      <c r="Q238" s="6" t="inlineStr">
        <is>
          <t>+7 941 675-90-34</t>
        </is>
      </c>
      <c r="R238" s="5" t="n">
        <v>1</v>
      </c>
      <c r="S238" s="6" t="inlineStr">
        <is>
          <t>Очень доволен</t>
        </is>
      </c>
    </row>
    <row r="239">
      <c r="A239" s="5" t="n">
        <v>100238</v>
      </c>
      <c r="B239" s="6" t="inlineStr">
        <is>
          <t>Соколов Сергей</t>
        </is>
      </c>
      <c r="C239" s="5" t="n">
        <v>25</v>
      </c>
      <c r="D239" s="6" t="inlineStr"/>
      <c r="E239" s="6" t="inlineStr">
        <is>
          <t>Yekaterinburg</t>
        </is>
      </c>
      <c r="F239" s="7" t="inlineStr"/>
      <c r="G239" s="7" t="n">
        <v>45400</v>
      </c>
      <c r="H239" s="5" t="n">
        <v>20</v>
      </c>
      <c r="I239" s="8" t="n">
        <v>1802.161683235013</v>
      </c>
      <c r="J239" s="8" t="n">
        <v>36043.23366470027</v>
      </c>
      <c r="K239" s="9" t="n">
        <v>92735.25091078665</v>
      </c>
      <c r="L239" s="5" t="n">
        <v>698</v>
      </c>
      <c r="M239" s="6" t="n"/>
      <c r="N239" s="6" t="inlineStr">
        <is>
          <t>орг</t>
        </is>
      </c>
      <c r="O239" s="5" t="n">
        <v>4</v>
      </c>
      <c r="P239" s="6" t="inlineStr">
        <is>
          <t>37@example.com</t>
        </is>
      </c>
      <c r="Q239" s="6" t="inlineStr">
        <is>
          <t>+7 980 813-59-96</t>
        </is>
      </c>
      <c r="R239" s="5" t="n">
        <v>1</v>
      </c>
      <c r="S239" s="6" t="inlineStr">
        <is>
          <t>ок</t>
        </is>
      </c>
    </row>
    <row r="240">
      <c r="A240" s="5" t="n">
        <v>100239</v>
      </c>
      <c r="B240" s="6" t="inlineStr">
        <is>
          <t>попов анна</t>
        </is>
      </c>
      <c r="C240" s="5" t="n">
        <v>29</v>
      </c>
      <c r="D240" s="6" t="inlineStr">
        <is>
          <t>F</t>
        </is>
      </c>
      <c r="E240" s="6" t="inlineStr">
        <is>
          <t>Rostov-on-Don</t>
        </is>
      </c>
      <c r="F240" s="7" t="n">
        <v>44996</v>
      </c>
      <c r="G240" s="7" t="n">
        <v>45682</v>
      </c>
      <c r="H240" s="5" t="n">
        <v>1</v>
      </c>
      <c r="I240" s="8" t="inlineStr">
        <is>
          <t>N/A</t>
        </is>
      </c>
      <c r="J240" s="8" t="inlineStr">
        <is>
          <t>5064.00</t>
        </is>
      </c>
      <c r="K240" s="9" t="n">
        <v>107945.4219157696</v>
      </c>
      <c r="L240" s="5" t="n">
        <v>538</v>
      </c>
      <c r="M240" s="6" t="inlineStr">
        <is>
          <t>tablet</t>
        </is>
      </c>
      <c r="N240" s="6" t="inlineStr">
        <is>
          <t>ads</t>
        </is>
      </c>
      <c r="O240" s="5" t="n">
        <v>9</v>
      </c>
      <c r="P240" s="6" t="inlineStr">
        <is>
          <t>38@mail.ru</t>
        </is>
      </c>
      <c r="Q240" s="6" t="inlineStr">
        <is>
          <t>не указан</t>
        </is>
      </c>
      <c r="R240" s="5" t="n">
        <v>1</v>
      </c>
      <c r="S240" s="6" t="inlineStr">
        <is>
          <t>Очень доволен</t>
        </is>
      </c>
    </row>
    <row r="241">
      <c r="A241" s="5" t="n">
        <v>100240</v>
      </c>
      <c r="B241" s="6" t="inlineStr">
        <is>
          <t>Иванов Максим</t>
        </is>
      </c>
      <c r="C241" s="5" t="n">
        <v>51</v>
      </c>
      <c r="D241" s="6" t="n"/>
      <c r="E241" s="6" t="inlineStr">
        <is>
          <t>Новосибирск</t>
        </is>
      </c>
      <c r="F241" s="7" t="inlineStr">
        <is>
          <t>07.02.2025</t>
        </is>
      </c>
      <c r="G241" s="7" t="n">
        <v>45707</v>
      </c>
      <c r="H241" s="5" t="n">
        <v>14</v>
      </c>
      <c r="I241" s="8" t="inlineStr">
        <is>
          <t>N/A</t>
        </is>
      </c>
      <c r="J241" s="8" t="n">
        <v>95928.15878206251</v>
      </c>
      <c r="K241" s="9" t="n">
        <v>75717.26625664538</v>
      </c>
      <c r="L241" s="5" t="inlineStr">
        <is>
          <t xml:space="preserve">355 </t>
        </is>
      </c>
      <c r="M241" s="6" t="inlineStr">
        <is>
          <t>ios</t>
        </is>
      </c>
      <c r="N241" s="6" t="inlineStr">
        <is>
          <t>соцсети</t>
        </is>
      </c>
      <c r="O241" s="5" t="n">
        <v>4</v>
      </c>
      <c r="P241" s="6" t="inlineStr">
        <is>
          <t>39@mail.ru</t>
        </is>
      </c>
      <c r="Q241" s="6" t="inlineStr">
        <is>
          <t>+79105366949</t>
        </is>
      </c>
      <c r="R241" s="5" t="n">
        <v>1</v>
      </c>
      <c r="S241" s="6" t="inlineStr">
        <is>
          <t xml:space="preserve">   много пробелов   </t>
        </is>
      </c>
    </row>
    <row r="242">
      <c r="A242" s="5" t="n">
        <v>100241</v>
      </c>
      <c r="B242" s="6" t="inlineStr">
        <is>
          <t>Сидоров Сергей</t>
        </is>
      </c>
      <c r="C242" s="5" t="n">
        <v>56</v>
      </c>
      <c r="D242" s="6" t="inlineStr">
        <is>
          <t>unknown</t>
        </is>
      </c>
      <c r="E242" s="6" t="inlineStr">
        <is>
          <t xml:space="preserve">Новосибирск  </t>
        </is>
      </c>
      <c r="F242" s="7" t="n">
        <v>45219</v>
      </c>
      <c r="G242" s="7" t="n">
        <v>45809</v>
      </c>
      <c r="H242" s="5" t="n">
        <v>28</v>
      </c>
      <c r="I242" s="8" t="n">
        <v>7757.943580053958</v>
      </c>
      <c r="J242" s="8" t="n"/>
      <c r="K242" s="9" t="n">
        <v>218357.8711725507</v>
      </c>
      <c r="L242" s="5" t="n">
        <v>792</v>
      </c>
      <c r="M242" s="6" t="inlineStr">
        <is>
          <t>WEB</t>
        </is>
      </c>
      <c r="N242" s="6" t="inlineStr">
        <is>
          <t>соцсети</t>
        </is>
      </c>
      <c r="O242" s="5" t="n">
        <v>2</v>
      </c>
      <c r="P242" s="6" t="inlineStr">
        <is>
          <t>40@mail.ru</t>
        </is>
      </c>
      <c r="Q242" s="6" t="inlineStr">
        <is>
          <t>+7 959 413-68-46</t>
        </is>
      </c>
      <c r="R242" s="5" t="n">
        <v>1</v>
      </c>
      <c r="S242" s="6" t="inlineStr">
        <is>
          <t xml:space="preserve">   много пробелов   </t>
        </is>
      </c>
    </row>
    <row r="243">
      <c r="A243" s="5" t="n">
        <v>100242</v>
      </c>
      <c r="B243" s="6" t="inlineStr">
        <is>
          <t>Попов Пётр</t>
        </is>
      </c>
      <c r="C243" s="5" t="n">
        <v>26</v>
      </c>
      <c r="D243" s="6" t="inlineStr">
        <is>
          <t xml:space="preserve">Ж </t>
        </is>
      </c>
      <c r="E243" s="6" t="inlineStr">
        <is>
          <t>Yekaterinburg</t>
        </is>
      </c>
      <c r="F243" s="7" t="n">
        <v>45085</v>
      </c>
      <c r="G243" s="7" t="n">
        <v>46023</v>
      </c>
      <c r="H243" s="5" t="n">
        <v>12</v>
      </c>
      <c r="I243" s="8" t="n"/>
      <c r="J243" s="8" t="n">
        <v>6376.249560379117</v>
      </c>
      <c r="K243" s="9" t="n">
        <v>187984.7876491356</v>
      </c>
      <c r="L243" s="5" t="n">
        <v>683</v>
      </c>
      <c r="M243" s="6" t="inlineStr">
        <is>
          <t>iOS</t>
        </is>
      </c>
      <c r="N243" s="6" t="inlineStr">
        <is>
          <t>партнер</t>
        </is>
      </c>
      <c r="O243" s="5" t="n">
        <v>8</v>
      </c>
      <c r="P243" s="6" t="inlineStr">
        <is>
          <t>41@gmail.com</t>
        </is>
      </c>
      <c r="Q243" s="6" t="inlineStr">
        <is>
          <t>+7 996 839-54-75</t>
        </is>
      </c>
      <c r="R243" s="5" t="n">
        <v>0</v>
      </c>
      <c r="S243" s="6" t="inlineStr">
        <is>
          <t xml:space="preserve">   много пробелов   </t>
        </is>
      </c>
    </row>
    <row r="244">
      <c r="A244" s="5" t="n">
        <v>100243</v>
      </c>
      <c r="B244" s="6" t="inlineStr">
        <is>
          <t>Иванов Дмитрий</t>
        </is>
      </c>
      <c r="C244" s="5" t="n">
        <v>59</v>
      </c>
      <c r="D244" s="6" t="n"/>
      <c r="E244" s="6" t="inlineStr">
        <is>
          <t>Samara</t>
        </is>
      </c>
      <c r="F244" s="7" t="inlineStr"/>
      <c r="G244" s="7" t="n">
        <v>45806</v>
      </c>
      <c r="H244" s="5" t="n">
        <v>15</v>
      </c>
      <c r="I244" s="8" t="n">
        <v>4082.941686800172</v>
      </c>
      <c r="J244" s="8" t="n">
        <v>61244.12530200258</v>
      </c>
      <c r="K244" s="9" t="n">
        <v>103125.286289447</v>
      </c>
      <c r="L244" s="5" t="n">
        <v>328</v>
      </c>
      <c r="M244" s="6" t="inlineStr"/>
      <c r="N244" s="6" t="n"/>
      <c r="O244" s="5" t="n">
        <v>3</v>
      </c>
      <c r="P244" s="6" t="inlineStr"/>
      <c r="Q244" s="6" t="inlineStr">
        <is>
          <t>+7 954 358-98-48</t>
        </is>
      </c>
      <c r="R244" s="5" t="n">
        <v>1</v>
      </c>
      <c r="S244" s="6" t="inlineStr">
        <is>
          <t>—</t>
        </is>
      </c>
    </row>
    <row r="245">
      <c r="A245" s="5" t="n">
        <v>100244</v>
      </c>
      <c r="B245" s="6" t="inlineStr">
        <is>
          <t>Морозов Сергей</t>
        </is>
      </c>
      <c r="C245" s="5" t="n">
        <v>37</v>
      </c>
      <c r="D245" s="6" t="inlineStr">
        <is>
          <t>M</t>
        </is>
      </c>
      <c r="E245" s="6" t="inlineStr">
        <is>
          <t>Санкт-Петербург</t>
        </is>
      </c>
      <c r="F245" s="7" t="inlineStr">
        <is>
          <t>22.04.2023</t>
        </is>
      </c>
      <c r="G245" s="7" t="n">
        <v>45689</v>
      </c>
      <c r="H245" s="5" t="n">
        <v>36</v>
      </c>
      <c r="I245" s="8" t="n">
        <v>6325.183361630921</v>
      </c>
      <c r="J245" s="8" t="n">
        <v>227706.6010187132</v>
      </c>
      <c r="K245" s="9" t="inlineStr">
        <is>
          <t>52824,10</t>
        </is>
      </c>
      <c r="L245" s="5" t="n">
        <v>514</v>
      </c>
      <c r="M245" s="6" t="inlineStr">
        <is>
          <t>ios</t>
        </is>
      </c>
      <c r="N245" s="6" t="inlineStr">
        <is>
          <t>ads</t>
        </is>
      </c>
      <c r="O245" s="5" t="n">
        <v>7</v>
      </c>
      <c r="P245" s="6" t="inlineStr">
        <is>
          <t>43@example.com</t>
        </is>
      </c>
      <c r="Q245" s="6" t="inlineStr">
        <is>
          <t>+7 927 290-35-17</t>
        </is>
      </c>
      <c r="R245" s="5" t="n">
        <v>1</v>
      </c>
      <c r="S245" s="6" t="inlineStr"/>
    </row>
    <row r="246">
      <c r="A246" s="5" t="n">
        <v>100245</v>
      </c>
      <c r="B246" s="6" t="inlineStr">
        <is>
          <t>Смирнов Мария</t>
        </is>
      </c>
      <c r="C246" s="5" t="n">
        <v>44</v>
      </c>
      <c r="D246" s="6" t="inlineStr">
        <is>
          <t>M</t>
        </is>
      </c>
      <c r="E246" s="6" t="inlineStr">
        <is>
          <t>Санкт-Петербург</t>
        </is>
      </c>
      <c r="F246" s="7" t="n">
        <v>45816</v>
      </c>
      <c r="G246" s="7" t="n">
        <v>45978</v>
      </c>
      <c r="H246" s="5" t="n">
        <v>10</v>
      </c>
      <c r="I246" s="8" t="n">
        <v>1098.573514807536</v>
      </c>
      <c r="J246" s="8" t="n"/>
      <c r="K246" s="9" t="n">
        <v>48676.76320415219</v>
      </c>
      <c r="L246" s="5" t="n">
        <v>365</v>
      </c>
      <c r="M246" s="6" t="inlineStr">
        <is>
          <t>tablet</t>
        </is>
      </c>
      <c r="N246" s="6" t="inlineStr">
        <is>
          <t>соцсети</t>
        </is>
      </c>
      <c r="O246" s="5" t="n">
        <v>6</v>
      </c>
      <c r="P246" s="6" t="inlineStr">
        <is>
          <t>44@gmail.com</t>
        </is>
      </c>
      <c r="Q246" s="6" t="inlineStr">
        <is>
          <t>+7 960 875-53-87</t>
        </is>
      </c>
      <c r="R246" s="5" t="n">
        <v>0</v>
      </c>
      <c r="S246" s="6" t="inlineStr">
        <is>
          <t>"возврат"</t>
        </is>
      </c>
    </row>
    <row r="247">
      <c r="A247" s="5" t="n">
        <v>100246</v>
      </c>
      <c r="B247" s="6" t="inlineStr">
        <is>
          <t>попов дмитрий</t>
        </is>
      </c>
      <c r="C247" s="5" t="inlineStr">
        <is>
          <t>70</t>
        </is>
      </c>
      <c r="D247" s="6" t="inlineStr">
        <is>
          <t>unknown</t>
        </is>
      </c>
      <c r="E247" s="6" t="inlineStr">
        <is>
          <t>Nizhny Novgorod</t>
        </is>
      </c>
      <c r="F247" s="7" t="n">
        <v>45608</v>
      </c>
      <c r="G247" s="7" t="n">
        <v>45812</v>
      </c>
      <c r="H247" s="5" t="n">
        <v>24</v>
      </c>
      <c r="I247" s="8" t="n">
        <v>5081.067937830921</v>
      </c>
      <c r="J247" s="8" t="n">
        <v>121945.6305079421</v>
      </c>
      <c r="K247" s="9" t="n">
        <v>220807.8094270729</v>
      </c>
      <c r="L247" s="5" t="n">
        <v>402</v>
      </c>
      <c r="M247" s="6" t="inlineStr">
        <is>
          <t>iOS</t>
        </is>
      </c>
      <c r="N247" s="6" t="inlineStr">
        <is>
          <t>organic</t>
        </is>
      </c>
      <c r="O247" s="5" t="n">
        <v>1</v>
      </c>
      <c r="P247" s="6" t="inlineStr">
        <is>
          <t>45@GMAIL.COM</t>
        </is>
      </c>
      <c r="Q247" s="6" t="inlineStr">
        <is>
          <t>+7 946 994-15-51</t>
        </is>
      </c>
      <c r="R247" s="5" t="n">
        <v>1</v>
      </c>
      <c r="S247" s="6" t="inlineStr">
        <is>
          <t>—</t>
        </is>
      </c>
    </row>
    <row r="248">
      <c r="A248" s="5" t="n">
        <v>100247</v>
      </c>
      <c r="B248" s="6" t="inlineStr">
        <is>
          <t>Соколов Елена</t>
        </is>
      </c>
      <c r="C248" s="5" t="n">
        <v>65</v>
      </c>
      <c r="D248" s="6" t="inlineStr">
        <is>
          <t>unknown</t>
        </is>
      </c>
      <c r="E248" s="6" t="inlineStr">
        <is>
          <t>Нижний Новгород</t>
        </is>
      </c>
      <c r="F248" s="7" t="inlineStr">
        <is>
          <t>2024-03-14</t>
        </is>
      </c>
      <c r="G248" s="7" t="n">
        <v>45852</v>
      </c>
      <c r="H248" s="5" t="n">
        <v>42</v>
      </c>
      <c r="I248" s="8" t="n">
        <v>6928.250001715481</v>
      </c>
      <c r="J248" s="8" t="n">
        <v>290986.5000720502</v>
      </c>
      <c r="K248" s="9" t="n">
        <v>188883.8808873107</v>
      </c>
      <c r="L248" s="5" t="n">
        <v>600</v>
      </c>
      <c r="M248" s="6" t="inlineStr">
        <is>
          <t>таблет</t>
        </is>
      </c>
      <c r="N248" s="6" t="inlineStr">
        <is>
          <t>Organic</t>
        </is>
      </c>
      <c r="O248" s="5" t="n">
        <v>10</v>
      </c>
      <c r="P248" s="6" t="inlineStr">
        <is>
          <t>46@mail.ru</t>
        </is>
      </c>
      <c r="Q248" s="6" t="inlineStr">
        <is>
          <t>8 921 871-94-99</t>
        </is>
      </c>
      <c r="R248" s="5" t="n">
        <v>1</v>
      </c>
      <c r="S248" s="6" t="inlineStr">
        <is>
          <t>перезвоните
пожалуйста</t>
        </is>
      </c>
    </row>
    <row r="249">
      <c r="A249" s="5" t="n">
        <v>100248</v>
      </c>
      <c r="B249" s="6" t="inlineStr">
        <is>
          <t>Иванов Ирина</t>
        </is>
      </c>
      <c r="C249" s="5" t="n">
        <v>28</v>
      </c>
      <c r="D249" s="6" t="inlineStr">
        <is>
          <t>female</t>
        </is>
      </c>
      <c r="E249" s="6" t="inlineStr">
        <is>
          <t>Самара</t>
        </is>
      </c>
      <c r="F249" s="7" t="n">
        <v>45711</v>
      </c>
      <c r="G249" s="7" t="n">
        <v>45854</v>
      </c>
      <c r="H249" s="5" t="n">
        <v>14</v>
      </c>
      <c r="I249" s="8" t="n">
        <v>5893.81237277548</v>
      </c>
      <c r="J249" s="8" t="n">
        <v>82513.37321885672</v>
      </c>
      <c r="K249" s="9" t="n">
        <v>238845.8922984265</v>
      </c>
      <c r="L249" s="5" t="n">
        <v>426</v>
      </c>
      <c r="M249" s="6" t="inlineStr">
        <is>
          <t>tablet</t>
        </is>
      </c>
      <c r="N249" s="6" t="inlineStr">
        <is>
          <t>партнер</t>
        </is>
      </c>
      <c r="O249" s="5" t="n">
        <v>3</v>
      </c>
      <c r="P249" s="6" t="inlineStr">
        <is>
          <t xml:space="preserve"> 47@gmail.com </t>
        </is>
      </c>
      <c r="Q249" s="6" t="inlineStr">
        <is>
          <t>+7 911 214-21-53</t>
        </is>
      </c>
      <c r="R249" s="5" t="n">
        <v>1</v>
      </c>
      <c r="S249" s="6" t="inlineStr">
        <is>
          <t>ок</t>
        </is>
      </c>
    </row>
    <row r="250">
      <c r="A250" s="5" t="n">
        <v>100249</v>
      </c>
      <c r="B250" s="6" t="inlineStr">
        <is>
          <t>Петров Ирина</t>
        </is>
      </c>
      <c r="C250" s="5" t="n">
        <v>54</v>
      </c>
      <c r="D250" s="6" t="inlineStr">
        <is>
          <t>male</t>
        </is>
      </c>
      <c r="E250" s="6" t="inlineStr">
        <is>
          <t xml:space="preserve">Казань </t>
        </is>
      </c>
      <c r="F250" s="7" t="n">
        <v>45800</v>
      </c>
      <c r="G250" s="7" t="n">
        <v>45880</v>
      </c>
      <c r="H250" s="5" t="inlineStr">
        <is>
          <t>unknown</t>
        </is>
      </c>
      <c r="I250" s="8" t="n"/>
      <c r="J250" s="8" t="n">
        <v>2664435.724607408</v>
      </c>
      <c r="K250" s="9" t="n">
        <v>155713.7502222411</v>
      </c>
      <c r="L250" s="5" t="n">
        <v>494</v>
      </c>
      <c r="M250" s="6" t="inlineStr">
        <is>
          <t>WEB</t>
        </is>
      </c>
      <c r="N250" s="6" t="inlineStr"/>
      <c r="O250" s="5" t="n">
        <v>7</v>
      </c>
      <c r="P250" s="6" t="inlineStr">
        <is>
          <t>48yandex.ru</t>
        </is>
      </c>
      <c r="Q250" s="6" t="inlineStr">
        <is>
          <t>8 936 249-95-99</t>
        </is>
      </c>
      <c r="R250" s="5" t="n">
        <v>1</v>
      </c>
      <c r="S250" s="6" t="inlineStr">
        <is>
          <t>не понравилось 😕</t>
        </is>
      </c>
    </row>
    <row r="251">
      <c r="A251" s="5" t="n">
        <v>100250</v>
      </c>
      <c r="B251" s="6" t="inlineStr">
        <is>
          <t>Петров Наталья</t>
        </is>
      </c>
      <c r="C251" s="5" t="n">
        <v>35</v>
      </c>
      <c r="D251" s="6" t="inlineStr">
        <is>
          <t xml:space="preserve">Ж </t>
        </is>
      </c>
      <c r="E251" s="6" t="inlineStr">
        <is>
          <t>екатеринбург</t>
        </is>
      </c>
      <c r="F251" s="7" t="n">
        <v>45433</v>
      </c>
      <c r="G251" s="7" t="n">
        <v>45731</v>
      </c>
      <c r="H251" s="5" t="n">
        <v>45</v>
      </c>
      <c r="I251" s="8" t="inlineStr">
        <is>
          <t>7748.72</t>
        </is>
      </c>
      <c r="J251" s="8" t="n"/>
      <c r="K251" s="9" t="n">
        <v>206348.3410077039</v>
      </c>
      <c r="L251" s="5" t="n">
        <v>456</v>
      </c>
      <c r="M251" s="6" t="inlineStr">
        <is>
          <t>таблет</t>
        </is>
      </c>
      <c r="N251" s="6" t="inlineStr">
        <is>
          <t>ref</t>
        </is>
      </c>
      <c r="O251" s="5" t="n">
        <v>4</v>
      </c>
      <c r="P251" s="6" t="inlineStr">
        <is>
          <t>49@YANDEX.RU</t>
        </is>
      </c>
      <c r="Q251" s="6" t="inlineStr">
        <is>
          <t>+7 993 389-46-99</t>
        </is>
      </c>
      <c r="R251" s="5" t="n">
        <v>1</v>
      </c>
      <c r="S251" s="6" t="inlineStr"/>
    </row>
    <row r="252">
      <c r="A252" s="5" t="n">
        <v>100141</v>
      </c>
      <c r="B252" s="6" t="inlineStr">
        <is>
          <t>Сидоров Пётр</t>
        </is>
      </c>
      <c r="C252" s="5" t="n">
        <v>68</v>
      </c>
      <c r="D252" s="6" t="inlineStr">
        <is>
          <t>ж</t>
        </is>
      </c>
      <c r="E252" s="6" t="inlineStr">
        <is>
          <t>Samara</t>
        </is>
      </c>
      <c r="F252" s="7" t="n">
        <v>45443</v>
      </c>
      <c r="G252" s="7" t="n">
        <v>45788</v>
      </c>
      <c r="H252" s="5" t="n">
        <v>42</v>
      </c>
      <c r="I252" s="8" t="n">
        <v>1686.323419244986</v>
      </c>
      <c r="J252" s="8" t="n">
        <v>70825.58360828941</v>
      </c>
      <c r="K252" s="9" t="n">
        <v>121892.7990996062</v>
      </c>
      <c r="L252" s="5" t="n">
        <v>660</v>
      </c>
      <c r="M252" s="6" t="inlineStr">
        <is>
          <t>tablet</t>
        </is>
      </c>
      <c r="N252" s="6" t="inlineStr">
        <is>
          <t>organic</t>
        </is>
      </c>
      <c r="O252" s="5" t="n">
        <v>6</v>
      </c>
      <c r="P252" s="6" t="inlineStr">
        <is>
          <t>37@gmail.com</t>
        </is>
      </c>
      <c r="Q252" s="6" t="inlineStr">
        <is>
          <t>+7 966 238-48-10</t>
        </is>
      </c>
      <c r="R252" s="5" t="n">
        <v>1</v>
      </c>
      <c r="S252" s="6" t="inlineStr">
        <is>
          <t>DUPLICATE?не понравилось 😕</t>
        </is>
      </c>
    </row>
    <row r="253">
      <c r="A253" s="5" t="n">
        <v>100101</v>
      </c>
      <c r="B253" s="6" t="inlineStr">
        <is>
          <t>Попов Татьяна</t>
        </is>
      </c>
      <c r="C253" s="5" t="n">
        <v>59</v>
      </c>
      <c r="D253" s="6" t="n"/>
      <c r="E253" s="6" t="inlineStr">
        <is>
          <t>Екатеринбург</t>
        </is>
      </c>
      <c r="F253" s="7" t="n">
        <v>45290</v>
      </c>
      <c r="G253" s="7" t="n">
        <v>45518</v>
      </c>
      <c r="H253" s="5" t="n">
        <v>47</v>
      </c>
      <c r="I253" s="8" t="n">
        <v>7035.741741233613</v>
      </c>
      <c r="J253" s="8" t="inlineStr">
        <is>
          <t>330 679,86</t>
        </is>
      </c>
      <c r="K253" s="9" t="n">
        <v>223974.0164295058</v>
      </c>
      <c r="L253" s="5" t="n">
        <v>680</v>
      </c>
      <c r="M253" s="6" t="inlineStr">
        <is>
          <t>tablet</t>
        </is>
      </c>
      <c r="N253" s="6" t="inlineStr">
        <is>
          <t>organic</t>
        </is>
      </c>
      <c r="O253" s="5" t="n">
        <v>5</v>
      </c>
      <c r="P253" s="6" t="inlineStr">
        <is>
          <t>94mail.ru</t>
        </is>
      </c>
      <c r="Q253" s="6" t="inlineStr">
        <is>
          <t>+7 925 450-62-82</t>
        </is>
      </c>
      <c r="R253" s="5" t="n">
        <v>1</v>
      </c>
      <c r="S253" s="6" t="inlineStr">
        <is>
          <t>DUPLICATE?"возврат"</t>
        </is>
      </c>
    </row>
    <row r="254">
      <c r="A254" s="5" t="n">
        <v>100025</v>
      </c>
      <c r="B254" s="6" t="inlineStr">
        <is>
          <t>Морозов Иван</t>
        </is>
      </c>
      <c r="C254" s="5" t="n">
        <v>69</v>
      </c>
      <c r="D254" s="6" t="inlineStr">
        <is>
          <t>м</t>
        </is>
      </c>
      <c r="E254" s="6" t="inlineStr">
        <is>
          <t>КАЗАНЬ</t>
        </is>
      </c>
      <c r="F254" s="7" t="n">
        <v>45245</v>
      </c>
      <c r="G254" s="7" t="n">
        <v>45809</v>
      </c>
      <c r="H254" s="5" t="n">
        <v>0</v>
      </c>
      <c r="I254" s="8" t="n">
        <v>0</v>
      </c>
      <c r="J254" s="8" t="n">
        <v>0</v>
      </c>
      <c r="K254" s="9" t="n">
        <v>41438.11629475019</v>
      </c>
      <c r="L254" s="5" t="n">
        <v>416</v>
      </c>
      <c r="M254" s="6" t="inlineStr">
        <is>
          <t>ios</t>
        </is>
      </c>
      <c r="N254" s="6" t="inlineStr"/>
      <c r="O254" s="5" t="n"/>
      <c r="P254" s="6" t="inlineStr">
        <is>
          <t>18@yandex.ru</t>
        </is>
      </c>
      <c r="Q254" s="6" t="inlineStr">
        <is>
          <t>+7 964 373-10-46</t>
        </is>
      </c>
      <c r="R254" s="5" t="n">
        <v>1</v>
      </c>
      <c r="S254" s="6" t="inlineStr">
        <is>
          <t>DUPLICATE?"возврат"</t>
        </is>
      </c>
    </row>
    <row r="255">
      <c r="A255" s="5" t="n">
        <v>100034</v>
      </c>
      <c r="B255" s="6" t="inlineStr">
        <is>
          <t>Петров Ирина</t>
        </is>
      </c>
      <c r="C255" s="5" t="n">
        <v>59</v>
      </c>
      <c r="D255" s="6" t="inlineStr">
        <is>
          <t xml:space="preserve">Ж </t>
        </is>
      </c>
      <c r="E255" s="6" t="inlineStr">
        <is>
          <t>Самара</t>
        </is>
      </c>
      <c r="F255" s="7" t="inlineStr">
        <is>
          <t>07.04.2024</t>
        </is>
      </c>
      <c r="G255" s="7" t="inlineStr">
        <is>
          <t>26.11.2024</t>
        </is>
      </c>
      <c r="H255" s="5" t="n">
        <v>26</v>
      </c>
      <c r="I255" s="8" t="n">
        <v>3041.987141263814</v>
      </c>
      <c r="J255" s="8" t="n">
        <v>79091.66567285916</v>
      </c>
      <c r="K255" s="9" t="inlineStr">
        <is>
          <t>115677.62</t>
        </is>
      </c>
      <c r="L255" s="5" t="n"/>
      <c r="M255" s="6" t="inlineStr"/>
      <c r="N255" s="6" t="inlineStr">
        <is>
          <t>email</t>
        </is>
      </c>
      <c r="O255" s="5" t="n">
        <v>6</v>
      </c>
      <c r="P255" s="6" t="inlineStr">
        <is>
          <t>27@example.com</t>
        </is>
      </c>
      <c r="Q255" s="6" t="inlineStr">
        <is>
          <t>+7 985 868-64-16</t>
        </is>
      </c>
      <c r="R255" s="5" t="n">
        <v>1</v>
      </c>
      <c r="S255" s="6" t="inlineStr">
        <is>
          <t>DUPLICATE?Проблемы с доставкой</t>
        </is>
      </c>
    </row>
    <row r="256">
      <c r="A256" s="5" t="n">
        <v>100083</v>
      </c>
      <c r="B256" s="6" t="inlineStr">
        <is>
          <t>Сидоров Ольга</t>
        </is>
      </c>
      <c r="C256" s="5" t="n">
        <v>41</v>
      </c>
      <c r="D256" s="6" t="inlineStr">
        <is>
          <t xml:space="preserve">Ж </t>
        </is>
      </c>
      <c r="E256" s="6" t="inlineStr">
        <is>
          <t>Новосибирск</t>
        </is>
      </c>
      <c r="F256" s="7" t="inlineStr">
        <is>
          <t>01/20/25</t>
        </is>
      </c>
      <c r="G256" s="7" t="inlineStr">
        <is>
          <t>03/21/25</t>
        </is>
      </c>
      <c r="H256" s="5" t="n">
        <v>49</v>
      </c>
      <c r="I256" s="8" t="n">
        <v>7249.230699391453</v>
      </c>
      <c r="J256" s="8" t="n">
        <v>355212.3042701812</v>
      </c>
      <c r="K256" s="9" t="inlineStr">
        <is>
          <t>118 744,65</t>
        </is>
      </c>
      <c r="L256" s="5" t="n">
        <v>836</v>
      </c>
      <c r="M256" s="6" t="inlineStr">
        <is>
          <t>Android</t>
        </is>
      </c>
      <c r="N256" s="6" t="inlineStr">
        <is>
          <t>organic</t>
        </is>
      </c>
      <c r="O256" s="5" t="n">
        <v>2</v>
      </c>
      <c r="P256" s="6" t="inlineStr">
        <is>
          <t>76@example.com</t>
        </is>
      </c>
      <c r="Q256" s="6" t="inlineStr">
        <is>
          <t>+79604725929</t>
        </is>
      </c>
      <c r="R256" s="5" t="n">
        <v>1</v>
      </c>
      <c r="S256" s="6" t="inlineStr">
        <is>
          <t>DUPLICATE?"возврат"</t>
        </is>
      </c>
    </row>
    <row r="257">
      <c r="A257" s="5" t="n">
        <v>100193</v>
      </c>
      <c r="B257" s="6" t="inlineStr">
        <is>
          <t>Морозов Пётр</t>
        </is>
      </c>
      <c r="C257" s="5" t="n">
        <v>24</v>
      </c>
      <c r="D257" s="6" t="inlineStr">
        <is>
          <t>м</t>
        </is>
      </c>
      <c r="E257" s="6" t="inlineStr">
        <is>
          <t>Новосибирск</t>
        </is>
      </c>
      <c r="F257" s="7" t="n">
        <v>44995</v>
      </c>
      <c r="G257" s="7" t="n">
        <v>45968</v>
      </c>
      <c r="H257" s="5" t="n">
        <v>27</v>
      </c>
      <c r="I257" s="8" t="n">
        <v>2073.043689913105</v>
      </c>
      <c r="J257" s="8" t="n">
        <v>55972.17962765385</v>
      </c>
      <c r="K257" s="9" t="n">
        <v>169853.4671176967</v>
      </c>
      <c r="L257" s="5" t="n">
        <v>609</v>
      </c>
      <c r="M257" s="6" t="inlineStr">
        <is>
          <t>таблет</t>
        </is>
      </c>
      <c r="N257" s="6" t="inlineStr">
        <is>
          <t>ads</t>
        </is>
      </c>
      <c r="O257" s="5" t="n">
        <v>9</v>
      </c>
      <c r="P257" s="6" t="inlineStr">
        <is>
          <t>89@yandex.ru</t>
        </is>
      </c>
      <c r="Q257" s="6" t="inlineStr">
        <is>
          <t>+7 981 645-88-65</t>
        </is>
      </c>
      <c r="R257" s="5" t="n">
        <v>0</v>
      </c>
      <c r="S257" s="6" t="inlineStr">
        <is>
          <t>DUPLICATE?перезвоните
пожалуйста</t>
        </is>
      </c>
    </row>
  </sheetData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S257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0" customWidth="1" min="3" max="3"/>
    <col width="10" customWidth="1" min="4" max="4"/>
    <col width="20" customWidth="1" min="5" max="5"/>
    <col width="16" customWidth="1" min="6" max="6"/>
    <col width="18" customWidth="1" min="7" max="7"/>
    <col width="16" customWidth="1" min="8" max="8"/>
    <col width="16" customWidth="1" min="9" max="9"/>
    <col width="14" customWidth="1" min="10" max="10"/>
    <col width="16" customWidth="1" min="11" max="11"/>
    <col width="14" customWidth="1" min="12" max="12"/>
    <col width="12" customWidth="1" min="13" max="13"/>
    <col width="18" customWidth="1" min="14" max="14"/>
    <col width="18" customWidth="1" min="15" max="15"/>
    <col width="26" customWidth="1" min="16" max="16"/>
    <col width="20" customWidth="1" min="17" max="17"/>
    <col width="10" customWidth="1" min="18" max="18"/>
    <col width="28" customWidth="1" min="19" max="19"/>
  </cols>
  <sheetData>
    <row r="1">
      <c r="A1" s="10" t="inlineStr">
        <is>
          <t>customer_id</t>
        </is>
      </c>
      <c r="B1" s="10" t="inlineStr">
        <is>
          <t>full_name</t>
        </is>
      </c>
      <c r="C1" s="10" t="inlineStr">
        <is>
          <t>age</t>
        </is>
      </c>
      <c r="D1" s="10" t="inlineStr">
        <is>
          <t>gender</t>
        </is>
      </c>
      <c r="E1" s="10" t="inlineStr">
        <is>
          <t>city</t>
        </is>
      </c>
      <c r="F1" s="10" t="inlineStr">
        <is>
          <t>signup_date</t>
        </is>
      </c>
      <c r="G1" s="10" t="inlineStr">
        <is>
          <t>last_purchase_date</t>
        </is>
      </c>
      <c r="H1" s="10" t="inlineStr">
        <is>
          <t>purchases_count</t>
        </is>
      </c>
      <c r="I1" s="10" t="inlineStr">
        <is>
          <t>avg_order_value</t>
        </is>
      </c>
      <c r="J1" s="10" t="inlineStr">
        <is>
          <t>total_spend</t>
        </is>
      </c>
      <c r="K1" s="10" t="inlineStr">
        <is>
          <t>income_monthly</t>
        </is>
      </c>
      <c r="L1" s="10" t="inlineStr">
        <is>
          <t>credit_score</t>
        </is>
      </c>
      <c r="M1" s="10" t="inlineStr">
        <is>
          <t>device</t>
        </is>
      </c>
      <c r="N1" s="10" t="inlineStr">
        <is>
          <t>marketing_channel</t>
        </is>
      </c>
      <c r="O1" s="10" t="inlineStr">
        <is>
          <t>satisfaction_score</t>
        </is>
      </c>
      <c r="P1" s="10" t="inlineStr">
        <is>
          <t>email</t>
        </is>
      </c>
      <c r="Q1" s="10" t="inlineStr">
        <is>
          <t>phone</t>
        </is>
      </c>
      <c r="R1" s="10" t="inlineStr">
        <is>
          <t>churned</t>
        </is>
      </c>
      <c r="S1" s="10" t="inlineStr">
        <is>
          <t>notes</t>
        </is>
      </c>
    </row>
    <row r="2">
      <c r="A2" s="11" t="n"/>
      <c r="B2" s="12" t="n"/>
      <c r="C2" s="11" t="n"/>
      <c r="D2" s="12" t="n"/>
      <c r="E2" s="12" t="n"/>
      <c r="F2" s="13" t="n"/>
      <c r="G2" s="13" t="n"/>
      <c r="H2" s="11" t="n"/>
      <c r="I2" s="14" t="n"/>
      <c r="J2" s="14" t="n"/>
      <c r="K2" s="15" t="n"/>
      <c r="L2" s="11" t="n"/>
      <c r="M2" s="12" t="n"/>
      <c r="N2" s="12" t="n"/>
      <c r="O2" s="11" t="n"/>
      <c r="P2" s="12" t="n"/>
      <c r="Q2" s="12" t="n"/>
      <c r="R2" s="11" t="n"/>
      <c r="S2" s="12" t="n"/>
    </row>
    <row r="3">
      <c r="A3" s="11" t="n"/>
      <c r="B3" s="12" t="n"/>
      <c r="C3" s="11" t="n"/>
      <c r="D3" s="12" t="n"/>
      <c r="E3" s="12" t="n"/>
      <c r="F3" s="13" t="n"/>
      <c r="G3" s="13" t="n"/>
      <c r="H3" s="11" t="n"/>
      <c r="I3" s="14" t="n"/>
      <c r="J3" s="14" t="n"/>
      <c r="K3" s="15" t="n"/>
      <c r="L3" s="11" t="n"/>
      <c r="M3" s="12" t="n"/>
      <c r="N3" s="12" t="n"/>
      <c r="O3" s="11" t="n"/>
      <c r="P3" s="12" t="n"/>
      <c r="Q3" s="12" t="n"/>
      <c r="R3" s="11" t="n"/>
      <c r="S3" s="12" t="n"/>
    </row>
    <row r="4">
      <c r="A4" s="11" t="n"/>
      <c r="B4" s="12" t="n"/>
      <c r="C4" s="11" t="n"/>
      <c r="D4" s="12" t="n"/>
      <c r="E4" s="12" t="n"/>
      <c r="F4" s="13" t="n"/>
      <c r="G4" s="13" t="n"/>
      <c r="H4" s="11" t="n"/>
      <c r="I4" s="14" t="n"/>
      <c r="J4" s="14" t="n"/>
      <c r="K4" s="15" t="n"/>
      <c r="L4" s="11" t="n"/>
      <c r="M4" s="12" t="n"/>
      <c r="N4" s="12" t="n"/>
      <c r="O4" s="11" t="n"/>
      <c r="P4" s="12" t="n"/>
      <c r="Q4" s="12" t="n"/>
      <c r="R4" s="11" t="n"/>
      <c r="S4" s="12" t="n"/>
    </row>
    <row r="5">
      <c r="A5" s="11" t="n"/>
      <c r="B5" s="12" t="n"/>
      <c r="C5" s="11" t="n"/>
      <c r="D5" s="12" t="n"/>
      <c r="E5" s="12" t="n"/>
      <c r="F5" s="13" t="n"/>
      <c r="G5" s="13" t="n"/>
      <c r="H5" s="11" t="n"/>
      <c r="I5" s="14" t="n"/>
      <c r="J5" s="14" t="n"/>
      <c r="K5" s="15" t="n"/>
      <c r="L5" s="11" t="n"/>
      <c r="M5" s="12" t="n"/>
      <c r="N5" s="12" t="n"/>
      <c r="O5" s="11" t="n"/>
      <c r="P5" s="12" t="n"/>
      <c r="Q5" s="12" t="n"/>
      <c r="R5" s="11" t="n"/>
      <c r="S5" s="12" t="n"/>
    </row>
    <row r="6">
      <c r="A6" s="11" t="n"/>
      <c r="B6" s="12" t="n"/>
      <c r="C6" s="11" t="n"/>
      <c r="D6" s="12" t="n"/>
      <c r="E6" s="12" t="n"/>
      <c r="F6" s="13" t="n"/>
      <c r="G6" s="13" t="n"/>
      <c r="H6" s="11" t="n"/>
      <c r="I6" s="14" t="n"/>
      <c r="J6" s="14" t="n"/>
      <c r="K6" s="15" t="n"/>
      <c r="L6" s="11" t="n"/>
      <c r="M6" s="12" t="n"/>
      <c r="N6" s="12" t="n"/>
      <c r="O6" s="11" t="n"/>
      <c r="P6" s="12" t="n"/>
      <c r="Q6" s="12" t="n"/>
      <c r="R6" s="11" t="n"/>
      <c r="S6" s="12" t="n"/>
    </row>
    <row r="7">
      <c r="A7" s="11" t="n"/>
      <c r="B7" s="12" t="n"/>
      <c r="C7" s="11" t="n"/>
      <c r="D7" s="12" t="n"/>
      <c r="E7" s="12" t="n"/>
      <c r="F7" s="13" t="n"/>
      <c r="G7" s="13" t="n"/>
      <c r="H7" s="11" t="n"/>
      <c r="I7" s="14" t="n"/>
      <c r="J7" s="14" t="n"/>
      <c r="K7" s="15" t="n"/>
      <c r="L7" s="11" t="n"/>
      <c r="M7" s="12" t="n"/>
      <c r="N7" s="12" t="n"/>
      <c r="O7" s="11" t="n"/>
      <c r="P7" s="12" t="n"/>
      <c r="Q7" s="12" t="n"/>
      <c r="R7" s="11" t="n"/>
      <c r="S7" s="12" t="n"/>
    </row>
    <row r="8">
      <c r="A8" s="11" t="n"/>
      <c r="B8" s="12" t="n"/>
      <c r="C8" s="11" t="n"/>
      <c r="D8" s="12" t="n"/>
      <c r="E8" s="12" t="n"/>
      <c r="F8" s="13" t="n"/>
      <c r="G8" s="13" t="n"/>
      <c r="H8" s="11" t="n"/>
      <c r="I8" s="14" t="n"/>
      <c r="J8" s="14" t="n"/>
      <c r="K8" s="15" t="n"/>
      <c r="L8" s="11" t="n"/>
      <c r="M8" s="12" t="n"/>
      <c r="N8" s="12" t="n"/>
      <c r="O8" s="11" t="n"/>
      <c r="P8" s="12" t="n"/>
      <c r="Q8" s="12" t="n"/>
      <c r="R8" s="11" t="n"/>
      <c r="S8" s="12" t="n"/>
    </row>
    <row r="9">
      <c r="A9" s="11" t="n"/>
      <c r="B9" s="12" t="n"/>
      <c r="C9" s="11" t="n"/>
      <c r="D9" s="12" t="n"/>
      <c r="E9" s="12" t="n"/>
      <c r="F9" s="13" t="n"/>
      <c r="G9" s="13" t="n"/>
      <c r="H9" s="11" t="n"/>
      <c r="I9" s="14" t="n"/>
      <c r="J9" s="14" t="n"/>
      <c r="K9" s="15" t="n"/>
      <c r="L9" s="11" t="n"/>
      <c r="M9" s="12" t="n"/>
      <c r="N9" s="12" t="n"/>
      <c r="O9" s="11" t="n"/>
      <c r="P9" s="12" t="n"/>
      <c r="Q9" s="12" t="n"/>
      <c r="R9" s="11" t="n"/>
      <c r="S9" s="12" t="n"/>
    </row>
    <row r="10">
      <c r="A10" s="11" t="n"/>
      <c r="B10" s="12" t="n"/>
      <c r="C10" s="11" t="n"/>
      <c r="D10" s="12" t="n"/>
      <c r="E10" s="12" t="n"/>
      <c r="F10" s="13" t="n"/>
      <c r="G10" s="13" t="n"/>
      <c r="H10" s="11" t="n"/>
      <c r="I10" s="14" t="n"/>
      <c r="J10" s="14" t="n"/>
      <c r="K10" s="15" t="n"/>
      <c r="L10" s="11" t="n"/>
      <c r="M10" s="12" t="n"/>
      <c r="N10" s="12" t="n"/>
      <c r="O10" s="11" t="n"/>
      <c r="P10" s="12" t="n"/>
      <c r="Q10" s="12" t="n"/>
      <c r="R10" s="11" t="n"/>
      <c r="S10" s="12" t="n"/>
    </row>
    <row r="11">
      <c r="A11" s="11" t="n"/>
      <c r="B11" s="12" t="n"/>
      <c r="C11" s="11" t="n"/>
      <c r="D11" s="12" t="n"/>
      <c r="E11" s="12" t="n"/>
      <c r="F11" s="13" t="n"/>
      <c r="G11" s="13" t="n"/>
      <c r="H11" s="11" t="n"/>
      <c r="I11" s="14" t="n"/>
      <c r="J11" s="14" t="n"/>
      <c r="K11" s="15" t="n"/>
      <c r="L11" s="11" t="n"/>
      <c r="M11" s="12" t="n"/>
      <c r="N11" s="12" t="n"/>
      <c r="O11" s="11" t="n"/>
      <c r="P11" s="12" t="n"/>
      <c r="Q11" s="12" t="n"/>
      <c r="R11" s="11" t="n"/>
      <c r="S11" s="12" t="n"/>
    </row>
    <row r="12">
      <c r="A12" s="11" t="n"/>
      <c r="B12" s="12" t="n"/>
      <c r="C12" s="11" t="n"/>
      <c r="D12" s="12" t="n"/>
      <c r="E12" s="12" t="n"/>
      <c r="F12" s="13" t="n"/>
      <c r="G12" s="13" t="n"/>
      <c r="H12" s="11" t="n"/>
      <c r="I12" s="14" t="n"/>
      <c r="J12" s="14" t="n"/>
      <c r="K12" s="15" t="n"/>
      <c r="L12" s="11" t="n"/>
      <c r="M12" s="12" t="n"/>
      <c r="N12" s="12" t="n"/>
      <c r="O12" s="11" t="n"/>
      <c r="P12" s="12" t="n"/>
      <c r="Q12" s="12" t="n"/>
      <c r="R12" s="11" t="n"/>
      <c r="S12" s="12" t="n"/>
    </row>
    <row r="13">
      <c r="A13" s="11" t="n"/>
      <c r="B13" s="12" t="n"/>
      <c r="C13" s="11" t="n"/>
      <c r="D13" s="12" t="n"/>
      <c r="E13" s="12" t="n"/>
      <c r="F13" s="13" t="n"/>
      <c r="G13" s="13" t="n"/>
      <c r="H13" s="11" t="n"/>
      <c r="I13" s="14" t="n"/>
      <c r="J13" s="14" t="n"/>
      <c r="K13" s="15" t="n"/>
      <c r="L13" s="11" t="n"/>
      <c r="M13" s="12" t="n"/>
      <c r="N13" s="12" t="n"/>
      <c r="O13" s="11" t="n"/>
      <c r="P13" s="12" t="n"/>
      <c r="Q13" s="12" t="n"/>
      <c r="R13" s="11" t="n"/>
      <c r="S13" s="12" t="n"/>
    </row>
    <row r="14">
      <c r="A14" s="11" t="n"/>
      <c r="B14" s="12" t="n"/>
      <c r="C14" s="11" t="n"/>
      <c r="D14" s="12" t="n"/>
      <c r="E14" s="12" t="n"/>
      <c r="F14" s="13" t="n"/>
      <c r="G14" s="13" t="n"/>
      <c r="H14" s="11" t="n"/>
      <c r="I14" s="14" t="n"/>
      <c r="J14" s="14" t="n"/>
      <c r="K14" s="15" t="n"/>
      <c r="L14" s="11" t="n"/>
      <c r="M14" s="12" t="n"/>
      <c r="N14" s="12" t="n"/>
      <c r="O14" s="11" t="n"/>
      <c r="P14" s="12" t="n"/>
      <c r="Q14" s="12" t="n"/>
      <c r="R14" s="11" t="n"/>
      <c r="S14" s="12" t="n"/>
    </row>
    <row r="15">
      <c r="A15" s="11" t="n"/>
      <c r="B15" s="12" t="n"/>
      <c r="C15" s="11" t="n"/>
      <c r="D15" s="12" t="n"/>
      <c r="E15" s="12" t="n"/>
      <c r="F15" s="13" t="n"/>
      <c r="G15" s="13" t="n"/>
      <c r="H15" s="11" t="n"/>
      <c r="I15" s="14" t="n"/>
      <c r="J15" s="14" t="n"/>
      <c r="K15" s="15" t="n"/>
      <c r="L15" s="11" t="n"/>
      <c r="M15" s="12" t="n"/>
      <c r="N15" s="12" t="n"/>
      <c r="O15" s="11" t="n"/>
      <c r="P15" s="12" t="n"/>
      <c r="Q15" s="12" t="n"/>
      <c r="R15" s="11" t="n"/>
      <c r="S15" s="12" t="n"/>
    </row>
    <row r="16">
      <c r="A16" s="11" t="n"/>
      <c r="B16" s="12" t="n"/>
      <c r="C16" s="11" t="n"/>
      <c r="D16" s="12" t="n"/>
      <c r="E16" s="12" t="n"/>
      <c r="F16" s="13" t="n"/>
      <c r="G16" s="13" t="n"/>
      <c r="H16" s="11" t="n"/>
      <c r="I16" s="14" t="n"/>
      <c r="J16" s="14" t="n"/>
      <c r="K16" s="15" t="n"/>
      <c r="L16" s="11" t="n"/>
      <c r="M16" s="12" t="n"/>
      <c r="N16" s="12" t="n"/>
      <c r="O16" s="11" t="n"/>
      <c r="P16" s="12" t="n"/>
      <c r="Q16" s="12" t="n"/>
      <c r="R16" s="11" t="n"/>
      <c r="S16" s="12" t="n"/>
    </row>
    <row r="17">
      <c r="A17" s="11" t="n"/>
      <c r="B17" s="12" t="n"/>
      <c r="C17" s="11" t="n"/>
      <c r="D17" s="12" t="n"/>
      <c r="E17" s="12" t="n"/>
      <c r="F17" s="13" t="n"/>
      <c r="G17" s="13" t="n"/>
      <c r="H17" s="11" t="n"/>
      <c r="I17" s="14" t="n"/>
      <c r="J17" s="14" t="n"/>
      <c r="K17" s="15" t="n"/>
      <c r="L17" s="11" t="n"/>
      <c r="M17" s="12" t="n"/>
      <c r="N17" s="12" t="n"/>
      <c r="O17" s="11" t="n"/>
      <c r="P17" s="12" t="n"/>
      <c r="Q17" s="12" t="n"/>
      <c r="R17" s="11" t="n"/>
      <c r="S17" s="12" t="n"/>
    </row>
    <row r="18">
      <c r="A18" s="11" t="n"/>
      <c r="B18" s="12" t="n"/>
      <c r="C18" s="11" t="n"/>
      <c r="D18" s="12" t="n"/>
      <c r="E18" s="12" t="n"/>
      <c r="F18" s="13" t="n"/>
      <c r="G18" s="13" t="n"/>
      <c r="H18" s="11" t="n"/>
      <c r="I18" s="14" t="n"/>
      <c r="J18" s="14" t="n"/>
      <c r="K18" s="15" t="n"/>
      <c r="L18" s="11" t="n"/>
      <c r="M18" s="12" t="n"/>
      <c r="N18" s="12" t="n"/>
      <c r="O18" s="11" t="n"/>
      <c r="P18" s="12" t="n"/>
      <c r="Q18" s="12" t="n"/>
      <c r="R18" s="11" t="n"/>
      <c r="S18" s="12" t="n"/>
    </row>
    <row r="19">
      <c r="A19" s="11" t="n"/>
      <c r="B19" s="12" t="n"/>
      <c r="C19" s="11" t="n"/>
      <c r="D19" s="12" t="n"/>
      <c r="E19" s="12" t="n"/>
      <c r="F19" s="13" t="n"/>
      <c r="G19" s="13" t="n"/>
      <c r="H19" s="11" t="n"/>
      <c r="I19" s="14" t="n"/>
      <c r="J19" s="14" t="n"/>
      <c r="K19" s="15" t="n"/>
      <c r="L19" s="11" t="n"/>
      <c r="M19" s="12" t="n"/>
      <c r="N19" s="12" t="n"/>
      <c r="O19" s="11" t="n"/>
      <c r="P19" s="12" t="n"/>
      <c r="Q19" s="12" t="n"/>
      <c r="R19" s="11" t="n"/>
      <c r="S19" s="12" t="n"/>
    </row>
    <row r="20">
      <c r="A20" s="11" t="n"/>
      <c r="B20" s="12" t="n"/>
      <c r="C20" s="11" t="n"/>
      <c r="D20" s="12" t="n"/>
      <c r="E20" s="12" t="n"/>
      <c r="F20" s="13" t="n"/>
      <c r="G20" s="13" t="n"/>
      <c r="H20" s="11" t="n"/>
      <c r="I20" s="14" t="n"/>
      <c r="J20" s="14" t="n"/>
      <c r="K20" s="15" t="n"/>
      <c r="L20" s="11" t="n"/>
      <c r="M20" s="12" t="n"/>
      <c r="N20" s="12" t="n"/>
      <c r="O20" s="11" t="n"/>
      <c r="P20" s="12" t="n"/>
      <c r="Q20" s="12" t="n"/>
      <c r="R20" s="11" t="n"/>
      <c r="S20" s="12" t="n"/>
    </row>
    <row r="21">
      <c r="A21" s="11" t="n"/>
      <c r="B21" s="12" t="n"/>
      <c r="C21" s="11" t="n"/>
      <c r="D21" s="12" t="n"/>
      <c r="E21" s="12" t="n"/>
      <c r="F21" s="13" t="n"/>
      <c r="G21" s="13" t="n"/>
      <c r="H21" s="11" t="n"/>
      <c r="I21" s="14" t="n"/>
      <c r="J21" s="14" t="n"/>
      <c r="K21" s="15" t="n"/>
      <c r="L21" s="11" t="n"/>
      <c r="M21" s="12" t="n"/>
      <c r="N21" s="12" t="n"/>
      <c r="O21" s="11" t="n"/>
      <c r="P21" s="12" t="n"/>
      <c r="Q21" s="12" t="n"/>
      <c r="R21" s="11" t="n"/>
      <c r="S21" s="12" t="n"/>
    </row>
    <row r="22">
      <c r="A22" s="11" t="n"/>
      <c r="B22" s="12" t="n"/>
      <c r="C22" s="11" t="n"/>
      <c r="D22" s="12" t="n"/>
      <c r="E22" s="12" t="n"/>
      <c r="F22" s="13" t="n"/>
      <c r="G22" s="13" t="n"/>
      <c r="H22" s="11" t="n"/>
      <c r="I22" s="14" t="n"/>
      <c r="J22" s="14" t="n"/>
      <c r="K22" s="15" t="n"/>
      <c r="L22" s="11" t="n"/>
      <c r="M22" s="12" t="n"/>
      <c r="N22" s="12" t="n"/>
      <c r="O22" s="11" t="n"/>
      <c r="P22" s="12" t="n"/>
      <c r="Q22" s="12" t="n"/>
      <c r="R22" s="11" t="n"/>
      <c r="S22" s="12" t="n"/>
    </row>
    <row r="23">
      <c r="A23" s="11" t="n"/>
      <c r="B23" s="12" t="n"/>
      <c r="C23" s="11" t="n"/>
      <c r="D23" s="12" t="n"/>
      <c r="E23" s="12" t="n"/>
      <c r="F23" s="13" t="n"/>
      <c r="G23" s="13" t="n"/>
      <c r="H23" s="11" t="n"/>
      <c r="I23" s="14" t="n"/>
      <c r="J23" s="14" t="n"/>
      <c r="K23" s="15" t="n"/>
      <c r="L23" s="11" t="n"/>
      <c r="M23" s="12" t="n"/>
      <c r="N23" s="12" t="n"/>
      <c r="O23" s="11" t="n"/>
      <c r="P23" s="12" t="n"/>
      <c r="Q23" s="12" t="n"/>
      <c r="R23" s="11" t="n"/>
      <c r="S23" s="12" t="n"/>
    </row>
    <row r="24">
      <c r="A24" s="11" t="n"/>
      <c r="B24" s="12" t="n"/>
      <c r="C24" s="11" t="n"/>
      <c r="D24" s="12" t="n"/>
      <c r="E24" s="12" t="n"/>
      <c r="F24" s="13" t="n"/>
      <c r="G24" s="13" t="n"/>
      <c r="H24" s="11" t="n"/>
      <c r="I24" s="14" t="n"/>
      <c r="J24" s="14" t="n"/>
      <c r="K24" s="15" t="n"/>
      <c r="L24" s="11" t="n"/>
      <c r="M24" s="12" t="n"/>
      <c r="N24" s="12" t="n"/>
      <c r="O24" s="11" t="n"/>
      <c r="P24" s="12" t="n"/>
      <c r="Q24" s="12" t="n"/>
      <c r="R24" s="11" t="n"/>
      <c r="S24" s="12" t="n"/>
    </row>
    <row r="25">
      <c r="A25" s="11" t="n"/>
      <c r="B25" s="12" t="n"/>
      <c r="C25" s="11" t="n"/>
      <c r="D25" s="12" t="n"/>
      <c r="E25" s="12" t="n"/>
      <c r="F25" s="13" t="n"/>
      <c r="G25" s="13" t="n"/>
      <c r="H25" s="11" t="n"/>
      <c r="I25" s="14" t="n"/>
      <c r="J25" s="14" t="n"/>
      <c r="K25" s="15" t="n"/>
      <c r="L25" s="11" t="n"/>
      <c r="M25" s="12" t="n"/>
      <c r="N25" s="12" t="n"/>
      <c r="O25" s="11" t="n"/>
      <c r="P25" s="12" t="n"/>
      <c r="Q25" s="12" t="n"/>
      <c r="R25" s="11" t="n"/>
      <c r="S25" s="12" t="n"/>
    </row>
    <row r="26">
      <c r="A26" s="11" t="n"/>
      <c r="B26" s="12" t="n"/>
      <c r="C26" s="11" t="n"/>
      <c r="D26" s="12" t="n"/>
      <c r="E26" s="12" t="n"/>
      <c r="F26" s="13" t="n"/>
      <c r="G26" s="13" t="n"/>
      <c r="H26" s="11" t="n"/>
      <c r="I26" s="14" t="n"/>
      <c r="J26" s="14" t="n"/>
      <c r="K26" s="15" t="n"/>
      <c r="L26" s="11" t="n"/>
      <c r="M26" s="12" t="n"/>
      <c r="N26" s="12" t="n"/>
      <c r="O26" s="11" t="n"/>
      <c r="P26" s="12" t="n"/>
      <c r="Q26" s="12" t="n"/>
      <c r="R26" s="11" t="n"/>
      <c r="S26" s="12" t="n"/>
    </row>
    <row r="27">
      <c r="A27" s="11" t="n"/>
      <c r="B27" s="12" t="n"/>
      <c r="C27" s="11" t="n"/>
      <c r="D27" s="12" t="n"/>
      <c r="E27" s="12" t="n"/>
      <c r="F27" s="13" t="n"/>
      <c r="G27" s="13" t="n"/>
      <c r="H27" s="11" t="n"/>
      <c r="I27" s="14" t="n"/>
      <c r="J27" s="14" t="n"/>
      <c r="K27" s="15" t="n"/>
      <c r="L27" s="11" t="n"/>
      <c r="M27" s="12" t="n"/>
      <c r="N27" s="12" t="n"/>
      <c r="O27" s="11" t="n"/>
      <c r="P27" s="12" t="n"/>
      <c r="Q27" s="12" t="n"/>
      <c r="R27" s="11" t="n"/>
      <c r="S27" s="12" t="n"/>
    </row>
    <row r="28">
      <c r="A28" s="11" t="n"/>
      <c r="B28" s="12" t="n"/>
      <c r="C28" s="11" t="n"/>
      <c r="D28" s="12" t="n"/>
      <c r="E28" s="12" t="n"/>
      <c r="F28" s="13" t="n"/>
      <c r="G28" s="13" t="n"/>
      <c r="H28" s="11" t="n"/>
      <c r="I28" s="14" t="n"/>
      <c r="J28" s="14" t="n"/>
      <c r="K28" s="15" t="n"/>
      <c r="L28" s="11" t="n"/>
      <c r="M28" s="12" t="n"/>
      <c r="N28" s="12" t="n"/>
      <c r="O28" s="11" t="n"/>
      <c r="P28" s="12" t="n"/>
      <c r="Q28" s="12" t="n"/>
      <c r="R28" s="11" t="n"/>
      <c r="S28" s="12" t="n"/>
    </row>
    <row r="29">
      <c r="A29" s="11" t="n"/>
      <c r="B29" s="12" t="n"/>
      <c r="C29" s="11" t="n"/>
      <c r="D29" s="12" t="n"/>
      <c r="E29" s="12" t="n"/>
      <c r="F29" s="13" t="n"/>
      <c r="G29" s="13" t="n"/>
      <c r="H29" s="11" t="n"/>
      <c r="I29" s="14" t="n"/>
      <c r="J29" s="14" t="n"/>
      <c r="K29" s="15" t="n"/>
      <c r="L29" s="11" t="n"/>
      <c r="M29" s="12" t="n"/>
      <c r="N29" s="12" t="n"/>
      <c r="O29" s="11" t="n"/>
      <c r="P29" s="12" t="n"/>
      <c r="Q29" s="12" t="n"/>
      <c r="R29" s="11" t="n"/>
      <c r="S29" s="12" t="n"/>
    </row>
    <row r="30">
      <c r="A30" s="11" t="n"/>
      <c r="B30" s="12" t="n"/>
      <c r="C30" s="11" t="n"/>
      <c r="D30" s="12" t="n"/>
      <c r="E30" s="12" t="n"/>
      <c r="F30" s="13" t="n"/>
      <c r="G30" s="13" t="n"/>
      <c r="H30" s="11" t="n"/>
      <c r="I30" s="14" t="n"/>
      <c r="J30" s="14" t="n"/>
      <c r="K30" s="15" t="n"/>
      <c r="L30" s="11" t="n"/>
      <c r="M30" s="12" t="n"/>
      <c r="N30" s="12" t="n"/>
      <c r="O30" s="11" t="n"/>
      <c r="P30" s="12" t="n"/>
      <c r="Q30" s="12" t="n"/>
      <c r="R30" s="11" t="n"/>
      <c r="S30" s="12" t="n"/>
    </row>
    <row r="31">
      <c r="A31" s="11" t="n"/>
      <c r="B31" s="12" t="n"/>
      <c r="C31" s="11" t="n"/>
      <c r="D31" s="12" t="n"/>
      <c r="E31" s="12" t="n"/>
      <c r="F31" s="13" t="n"/>
      <c r="G31" s="13" t="n"/>
      <c r="H31" s="11" t="n"/>
      <c r="I31" s="14" t="n"/>
      <c r="J31" s="14" t="n"/>
      <c r="K31" s="15" t="n"/>
      <c r="L31" s="11" t="n"/>
      <c r="M31" s="12" t="n"/>
      <c r="N31" s="12" t="n"/>
      <c r="O31" s="11" t="n"/>
      <c r="P31" s="12" t="n"/>
      <c r="Q31" s="12" t="n"/>
      <c r="R31" s="11" t="n"/>
      <c r="S31" s="12" t="n"/>
    </row>
    <row r="32">
      <c r="A32" s="11" t="n"/>
      <c r="B32" s="12" t="n"/>
      <c r="C32" s="11" t="n"/>
      <c r="D32" s="12" t="n"/>
      <c r="E32" s="12" t="n"/>
      <c r="F32" s="13" t="n"/>
      <c r="G32" s="13" t="n"/>
      <c r="H32" s="11" t="n"/>
      <c r="I32" s="14" t="n"/>
      <c r="J32" s="14" t="n"/>
      <c r="K32" s="15" t="n"/>
      <c r="L32" s="11" t="n"/>
      <c r="M32" s="12" t="n"/>
      <c r="N32" s="12" t="n"/>
      <c r="O32" s="11" t="n"/>
      <c r="P32" s="12" t="n"/>
      <c r="Q32" s="12" t="n"/>
      <c r="R32" s="11" t="n"/>
      <c r="S32" s="12" t="n"/>
    </row>
    <row r="33">
      <c r="A33" s="11" t="n"/>
      <c r="B33" s="12" t="n"/>
      <c r="C33" s="11" t="n"/>
      <c r="D33" s="12" t="n"/>
      <c r="E33" s="12" t="n"/>
      <c r="F33" s="13" t="n"/>
      <c r="G33" s="13" t="n"/>
      <c r="H33" s="11" t="n"/>
      <c r="I33" s="14" t="n"/>
      <c r="J33" s="14" t="n"/>
      <c r="K33" s="15" t="n"/>
      <c r="L33" s="11" t="n"/>
      <c r="M33" s="12" t="n"/>
      <c r="N33" s="12" t="n"/>
      <c r="O33" s="11" t="n"/>
      <c r="P33" s="12" t="n"/>
      <c r="Q33" s="12" t="n"/>
      <c r="R33" s="11" t="n"/>
      <c r="S33" s="12" t="n"/>
    </row>
    <row r="34">
      <c r="A34" s="11" t="n"/>
      <c r="B34" s="12" t="n"/>
      <c r="C34" s="11" t="n"/>
      <c r="D34" s="12" t="n"/>
      <c r="E34" s="12" t="n"/>
      <c r="F34" s="13" t="n"/>
      <c r="G34" s="13" t="n"/>
      <c r="H34" s="11" t="n"/>
      <c r="I34" s="14" t="n"/>
      <c r="J34" s="14" t="n"/>
      <c r="K34" s="15" t="n"/>
      <c r="L34" s="11" t="n"/>
      <c r="M34" s="12" t="n"/>
      <c r="N34" s="12" t="n"/>
      <c r="O34" s="11" t="n"/>
      <c r="P34" s="12" t="n"/>
      <c r="Q34" s="12" t="n"/>
      <c r="R34" s="11" t="n"/>
      <c r="S34" s="12" t="n"/>
    </row>
    <row r="35">
      <c r="A35" s="11" t="n"/>
      <c r="B35" s="12" t="n"/>
      <c r="C35" s="11" t="n"/>
      <c r="D35" s="12" t="n"/>
      <c r="E35" s="12" t="n"/>
      <c r="F35" s="13" t="n"/>
      <c r="G35" s="13" t="n"/>
      <c r="H35" s="11" t="n"/>
      <c r="I35" s="14" t="n"/>
      <c r="J35" s="14" t="n"/>
      <c r="K35" s="15" t="n"/>
      <c r="L35" s="11" t="n"/>
      <c r="M35" s="12" t="n"/>
      <c r="N35" s="12" t="n"/>
      <c r="O35" s="11" t="n"/>
      <c r="P35" s="12" t="n"/>
      <c r="Q35" s="12" t="n"/>
      <c r="R35" s="11" t="n"/>
      <c r="S35" s="12" t="n"/>
    </row>
    <row r="36">
      <c r="A36" s="11" t="n"/>
      <c r="B36" s="12" t="n"/>
      <c r="C36" s="11" t="n"/>
      <c r="D36" s="12" t="n"/>
      <c r="E36" s="12" t="n"/>
      <c r="F36" s="13" t="n"/>
      <c r="G36" s="13" t="n"/>
      <c r="H36" s="11" t="n"/>
      <c r="I36" s="14" t="n"/>
      <c r="J36" s="14" t="n"/>
      <c r="K36" s="15" t="n"/>
      <c r="L36" s="11" t="n"/>
      <c r="M36" s="12" t="n"/>
      <c r="N36" s="12" t="n"/>
      <c r="O36" s="11" t="n"/>
      <c r="P36" s="12" t="n"/>
      <c r="Q36" s="12" t="n"/>
      <c r="R36" s="11" t="n"/>
      <c r="S36" s="12" t="n"/>
    </row>
    <row r="37">
      <c r="A37" s="11" t="n"/>
      <c r="B37" s="12" t="n"/>
      <c r="C37" s="11" t="n"/>
      <c r="D37" s="12" t="n"/>
      <c r="E37" s="12" t="n"/>
      <c r="F37" s="13" t="n"/>
      <c r="G37" s="13" t="n"/>
      <c r="H37" s="11" t="n"/>
      <c r="I37" s="14" t="n"/>
      <c r="J37" s="14" t="n"/>
      <c r="K37" s="15" t="n"/>
      <c r="L37" s="11" t="n"/>
      <c r="M37" s="12" t="n"/>
      <c r="N37" s="12" t="n"/>
      <c r="O37" s="11" t="n"/>
      <c r="P37" s="12" t="n"/>
      <c r="Q37" s="12" t="n"/>
      <c r="R37" s="11" t="n"/>
      <c r="S37" s="12" t="n"/>
    </row>
    <row r="38">
      <c r="A38" s="11" t="n"/>
      <c r="B38" s="12" t="n"/>
      <c r="C38" s="11" t="n"/>
      <c r="D38" s="12" t="n"/>
      <c r="E38" s="12" t="n"/>
      <c r="F38" s="13" t="n"/>
      <c r="G38" s="13" t="n"/>
      <c r="H38" s="11" t="n"/>
      <c r="I38" s="14" t="n"/>
      <c r="J38" s="14" t="n"/>
      <c r="K38" s="15" t="n"/>
      <c r="L38" s="11" t="n"/>
      <c r="M38" s="12" t="n"/>
      <c r="N38" s="12" t="n"/>
      <c r="O38" s="11" t="n"/>
      <c r="P38" s="12" t="n"/>
      <c r="Q38" s="12" t="n"/>
      <c r="R38" s="11" t="n"/>
      <c r="S38" s="12" t="n"/>
    </row>
    <row r="39">
      <c r="A39" s="11" t="n"/>
      <c r="B39" s="12" t="n"/>
      <c r="C39" s="11" t="n"/>
      <c r="D39" s="12" t="n"/>
      <c r="E39" s="12" t="n"/>
      <c r="F39" s="13" t="n"/>
      <c r="G39" s="13" t="n"/>
      <c r="H39" s="11" t="n"/>
      <c r="I39" s="14" t="n"/>
      <c r="J39" s="14" t="n"/>
      <c r="K39" s="15" t="n"/>
      <c r="L39" s="11" t="n"/>
      <c r="M39" s="12" t="n"/>
      <c r="N39" s="12" t="n"/>
      <c r="O39" s="11" t="n"/>
      <c r="P39" s="12" t="n"/>
      <c r="Q39" s="12" t="n"/>
      <c r="R39" s="11" t="n"/>
      <c r="S39" s="12" t="n"/>
    </row>
    <row r="40">
      <c r="A40" s="11" t="n"/>
      <c r="B40" s="12" t="n"/>
      <c r="C40" s="11" t="n"/>
      <c r="D40" s="12" t="n"/>
      <c r="E40" s="12" t="n"/>
      <c r="F40" s="13" t="n"/>
      <c r="G40" s="13" t="n"/>
      <c r="H40" s="11" t="n"/>
      <c r="I40" s="14" t="n"/>
      <c r="J40" s="14" t="n"/>
      <c r="K40" s="15" t="n"/>
      <c r="L40" s="11" t="n"/>
      <c r="M40" s="12" t="n"/>
      <c r="N40" s="12" t="n"/>
      <c r="O40" s="11" t="n"/>
      <c r="P40" s="12" t="n"/>
      <c r="Q40" s="12" t="n"/>
      <c r="R40" s="11" t="n"/>
      <c r="S40" s="12" t="n"/>
    </row>
    <row r="41">
      <c r="A41" s="11" t="n"/>
      <c r="B41" s="12" t="n"/>
      <c r="C41" s="11" t="n"/>
      <c r="D41" s="12" t="n"/>
      <c r="E41" s="12" t="n"/>
      <c r="F41" s="13" t="n"/>
      <c r="G41" s="13" t="n"/>
      <c r="H41" s="11" t="n"/>
      <c r="I41" s="14" t="n"/>
      <c r="J41" s="14" t="n"/>
      <c r="K41" s="15" t="n"/>
      <c r="L41" s="11" t="n"/>
      <c r="M41" s="12" t="n"/>
      <c r="N41" s="12" t="n"/>
      <c r="O41" s="11" t="n"/>
      <c r="P41" s="12" t="n"/>
      <c r="Q41" s="12" t="n"/>
      <c r="R41" s="11" t="n"/>
      <c r="S41" s="12" t="n"/>
    </row>
    <row r="42">
      <c r="A42" s="11" t="n"/>
      <c r="B42" s="12" t="n"/>
      <c r="C42" s="11" t="n"/>
      <c r="D42" s="12" t="n"/>
      <c r="E42" s="12" t="n"/>
      <c r="F42" s="13" t="n"/>
      <c r="G42" s="13" t="n"/>
      <c r="H42" s="11" t="n"/>
      <c r="I42" s="14" t="n"/>
      <c r="J42" s="14" t="n"/>
      <c r="K42" s="15" t="n"/>
      <c r="L42" s="11" t="n"/>
      <c r="M42" s="12" t="n"/>
      <c r="N42" s="12" t="n"/>
      <c r="O42" s="11" t="n"/>
      <c r="P42" s="12" t="n"/>
      <c r="Q42" s="12" t="n"/>
      <c r="R42" s="11" t="n"/>
      <c r="S42" s="12" t="n"/>
    </row>
    <row r="43">
      <c r="A43" s="11" t="n"/>
      <c r="B43" s="12" t="n"/>
      <c r="C43" s="11" t="n"/>
      <c r="D43" s="12" t="n"/>
      <c r="E43" s="12" t="n"/>
      <c r="F43" s="13" t="n"/>
      <c r="G43" s="13" t="n"/>
      <c r="H43" s="11" t="n"/>
      <c r="I43" s="14" t="n"/>
      <c r="J43" s="14" t="n"/>
      <c r="K43" s="15" t="n"/>
      <c r="L43" s="11" t="n"/>
      <c r="M43" s="12" t="n"/>
      <c r="N43" s="12" t="n"/>
      <c r="O43" s="11" t="n"/>
      <c r="P43" s="12" t="n"/>
      <c r="Q43" s="12" t="n"/>
      <c r="R43" s="11" t="n"/>
      <c r="S43" s="12" t="n"/>
    </row>
    <row r="44">
      <c r="A44" s="11" t="n"/>
      <c r="B44" s="12" t="n"/>
      <c r="C44" s="11" t="n"/>
      <c r="D44" s="12" t="n"/>
      <c r="E44" s="12" t="n"/>
      <c r="F44" s="13" t="n"/>
      <c r="G44" s="13" t="n"/>
      <c r="H44" s="11" t="n"/>
      <c r="I44" s="14" t="n"/>
      <c r="J44" s="14" t="n"/>
      <c r="K44" s="15" t="n"/>
      <c r="L44" s="11" t="n"/>
      <c r="M44" s="12" t="n"/>
      <c r="N44" s="12" t="n"/>
      <c r="O44" s="11" t="n"/>
      <c r="P44" s="12" t="n"/>
      <c r="Q44" s="12" t="n"/>
      <c r="R44" s="11" t="n"/>
      <c r="S44" s="12" t="n"/>
    </row>
    <row r="45">
      <c r="A45" s="11" t="n"/>
      <c r="B45" s="12" t="n"/>
      <c r="C45" s="11" t="n"/>
      <c r="D45" s="12" t="n"/>
      <c r="E45" s="12" t="n"/>
      <c r="F45" s="13" t="n"/>
      <c r="G45" s="13" t="n"/>
      <c r="H45" s="11" t="n"/>
      <c r="I45" s="14" t="n"/>
      <c r="J45" s="14" t="n"/>
      <c r="K45" s="15" t="n"/>
      <c r="L45" s="11" t="n"/>
      <c r="M45" s="12" t="n"/>
      <c r="N45" s="12" t="n"/>
      <c r="O45" s="11" t="n"/>
      <c r="P45" s="12" t="n"/>
      <c r="Q45" s="12" t="n"/>
      <c r="R45" s="11" t="n"/>
      <c r="S45" s="12" t="n"/>
    </row>
    <row r="46">
      <c r="A46" s="11" t="n"/>
      <c r="B46" s="12" t="n"/>
      <c r="C46" s="11" t="n"/>
      <c r="D46" s="12" t="n"/>
      <c r="E46" s="12" t="n"/>
      <c r="F46" s="13" t="n"/>
      <c r="G46" s="13" t="n"/>
      <c r="H46" s="11" t="n"/>
      <c r="I46" s="14" t="n"/>
      <c r="J46" s="14" t="n"/>
      <c r="K46" s="15" t="n"/>
      <c r="L46" s="11" t="n"/>
      <c r="M46" s="12" t="n"/>
      <c r="N46" s="12" t="n"/>
      <c r="O46" s="11" t="n"/>
      <c r="P46" s="12" t="n"/>
      <c r="Q46" s="12" t="n"/>
      <c r="R46" s="11" t="n"/>
      <c r="S46" s="12" t="n"/>
    </row>
    <row r="47">
      <c r="A47" s="11" t="n"/>
      <c r="B47" s="12" t="n"/>
      <c r="C47" s="11" t="n"/>
      <c r="D47" s="12" t="n"/>
      <c r="E47" s="12" t="n"/>
      <c r="F47" s="13" t="n"/>
      <c r="G47" s="13" t="n"/>
      <c r="H47" s="11" t="n"/>
      <c r="I47" s="14" t="n"/>
      <c r="J47" s="14" t="n"/>
      <c r="K47" s="15" t="n"/>
      <c r="L47" s="11" t="n"/>
      <c r="M47" s="12" t="n"/>
      <c r="N47" s="12" t="n"/>
      <c r="O47" s="11" t="n"/>
      <c r="P47" s="12" t="n"/>
      <c r="Q47" s="12" t="n"/>
      <c r="R47" s="11" t="n"/>
      <c r="S47" s="12" t="n"/>
    </row>
    <row r="48">
      <c r="A48" s="11" t="n"/>
      <c r="B48" s="12" t="n"/>
      <c r="C48" s="11" t="n"/>
      <c r="D48" s="12" t="n"/>
      <c r="E48" s="12" t="n"/>
      <c r="F48" s="13" t="n"/>
      <c r="G48" s="13" t="n"/>
      <c r="H48" s="11" t="n"/>
      <c r="I48" s="14" t="n"/>
      <c r="J48" s="14" t="n"/>
      <c r="K48" s="15" t="n"/>
      <c r="L48" s="11" t="n"/>
      <c r="M48" s="12" t="n"/>
      <c r="N48" s="12" t="n"/>
      <c r="O48" s="11" t="n"/>
      <c r="P48" s="12" t="n"/>
      <c r="Q48" s="12" t="n"/>
      <c r="R48" s="11" t="n"/>
      <c r="S48" s="12" t="n"/>
    </row>
    <row r="49">
      <c r="A49" s="11" t="n"/>
      <c r="B49" s="12" t="n"/>
      <c r="C49" s="11" t="n"/>
      <c r="D49" s="12" t="n"/>
      <c r="E49" s="12" t="n"/>
      <c r="F49" s="13" t="n"/>
      <c r="G49" s="13" t="n"/>
      <c r="H49" s="11" t="n"/>
      <c r="I49" s="14" t="n"/>
      <c r="J49" s="14" t="n"/>
      <c r="K49" s="15" t="n"/>
      <c r="L49" s="11" t="n"/>
      <c r="M49" s="12" t="n"/>
      <c r="N49" s="12" t="n"/>
      <c r="O49" s="11" t="n"/>
      <c r="P49" s="12" t="n"/>
      <c r="Q49" s="12" t="n"/>
      <c r="R49" s="11" t="n"/>
      <c r="S49" s="12" t="n"/>
    </row>
    <row r="50">
      <c r="A50" s="11" t="n"/>
      <c r="B50" s="12" t="n"/>
      <c r="C50" s="11" t="n"/>
      <c r="D50" s="12" t="n"/>
      <c r="E50" s="12" t="n"/>
      <c r="F50" s="13" t="n"/>
      <c r="G50" s="13" t="n"/>
      <c r="H50" s="11" t="n"/>
      <c r="I50" s="14" t="n"/>
      <c r="J50" s="14" t="n"/>
      <c r="K50" s="15" t="n"/>
      <c r="L50" s="11" t="n"/>
      <c r="M50" s="12" t="n"/>
      <c r="N50" s="12" t="n"/>
      <c r="O50" s="11" t="n"/>
      <c r="P50" s="12" t="n"/>
      <c r="Q50" s="12" t="n"/>
      <c r="R50" s="11" t="n"/>
      <c r="S50" s="12" t="n"/>
    </row>
    <row r="51">
      <c r="A51" s="11" t="n"/>
      <c r="B51" s="12" t="n"/>
      <c r="C51" s="11" t="n"/>
      <c r="D51" s="12" t="n"/>
      <c r="E51" s="12" t="n"/>
      <c r="F51" s="13" t="n"/>
      <c r="G51" s="13" t="n"/>
      <c r="H51" s="11" t="n"/>
      <c r="I51" s="14" t="n"/>
      <c r="J51" s="14" t="n"/>
      <c r="K51" s="15" t="n"/>
      <c r="L51" s="11" t="n"/>
      <c r="M51" s="12" t="n"/>
      <c r="N51" s="12" t="n"/>
      <c r="O51" s="11" t="n"/>
      <c r="P51" s="12" t="n"/>
      <c r="Q51" s="12" t="n"/>
      <c r="R51" s="11" t="n"/>
      <c r="S51" s="12" t="n"/>
    </row>
    <row r="52">
      <c r="A52" s="11" t="n"/>
      <c r="B52" s="12" t="n"/>
      <c r="C52" s="11" t="n"/>
      <c r="D52" s="12" t="n"/>
      <c r="E52" s="12" t="n"/>
      <c r="F52" s="13" t="n"/>
      <c r="G52" s="13" t="n"/>
      <c r="H52" s="11" t="n"/>
      <c r="I52" s="14" t="n"/>
      <c r="J52" s="14" t="n"/>
      <c r="K52" s="15" t="n"/>
      <c r="L52" s="11" t="n"/>
      <c r="M52" s="12" t="n"/>
      <c r="N52" s="12" t="n"/>
      <c r="O52" s="11" t="n"/>
      <c r="P52" s="12" t="n"/>
      <c r="Q52" s="12" t="n"/>
      <c r="R52" s="11" t="n"/>
      <c r="S52" s="12" t="n"/>
    </row>
    <row r="53">
      <c r="A53" s="11" t="n"/>
      <c r="B53" s="12" t="n"/>
      <c r="C53" s="11" t="n"/>
      <c r="D53" s="12" t="n"/>
      <c r="E53" s="12" t="n"/>
      <c r="F53" s="13" t="n"/>
      <c r="G53" s="13" t="n"/>
      <c r="H53" s="11" t="n"/>
      <c r="I53" s="14" t="n"/>
      <c r="J53" s="14" t="n"/>
      <c r="K53" s="15" t="n"/>
      <c r="L53" s="11" t="n"/>
      <c r="M53" s="12" t="n"/>
      <c r="N53" s="12" t="n"/>
      <c r="O53" s="11" t="n"/>
      <c r="P53" s="12" t="n"/>
      <c r="Q53" s="12" t="n"/>
      <c r="R53" s="11" t="n"/>
      <c r="S53" s="12" t="n"/>
    </row>
    <row r="54">
      <c r="A54" s="11" t="n"/>
      <c r="B54" s="12" t="n"/>
      <c r="C54" s="11" t="n"/>
      <c r="D54" s="12" t="n"/>
      <c r="E54" s="12" t="n"/>
      <c r="F54" s="13" t="n"/>
      <c r="G54" s="13" t="n"/>
      <c r="H54" s="11" t="n"/>
      <c r="I54" s="14" t="n"/>
      <c r="J54" s="14" t="n"/>
      <c r="K54" s="15" t="n"/>
      <c r="L54" s="11" t="n"/>
      <c r="M54" s="12" t="n"/>
      <c r="N54" s="12" t="n"/>
      <c r="O54" s="11" t="n"/>
      <c r="P54" s="12" t="n"/>
      <c r="Q54" s="12" t="n"/>
      <c r="R54" s="11" t="n"/>
      <c r="S54" s="12" t="n"/>
    </row>
    <row r="55">
      <c r="A55" s="11" t="n"/>
      <c r="B55" s="12" t="n"/>
      <c r="C55" s="11" t="n"/>
      <c r="D55" s="12" t="n"/>
      <c r="E55" s="12" t="n"/>
      <c r="F55" s="13" t="n"/>
      <c r="G55" s="13" t="n"/>
      <c r="H55" s="11" t="n"/>
      <c r="I55" s="14" t="n"/>
      <c r="J55" s="14" t="n"/>
      <c r="K55" s="15" t="n"/>
      <c r="L55" s="11" t="n"/>
      <c r="M55" s="12" t="n"/>
      <c r="N55" s="12" t="n"/>
      <c r="O55" s="11" t="n"/>
      <c r="P55" s="12" t="n"/>
      <c r="Q55" s="12" t="n"/>
      <c r="R55" s="11" t="n"/>
      <c r="S55" s="12" t="n"/>
    </row>
    <row r="56">
      <c r="A56" s="11" t="n"/>
      <c r="B56" s="12" t="n"/>
      <c r="C56" s="11" t="n"/>
      <c r="D56" s="12" t="n"/>
      <c r="E56" s="12" t="n"/>
      <c r="F56" s="13" t="n"/>
      <c r="G56" s="13" t="n"/>
      <c r="H56" s="11" t="n"/>
      <c r="I56" s="14" t="n"/>
      <c r="J56" s="14" t="n"/>
      <c r="K56" s="15" t="n"/>
      <c r="L56" s="11" t="n"/>
      <c r="M56" s="12" t="n"/>
      <c r="N56" s="12" t="n"/>
      <c r="O56" s="11" t="n"/>
      <c r="P56" s="12" t="n"/>
      <c r="Q56" s="12" t="n"/>
      <c r="R56" s="11" t="n"/>
      <c r="S56" s="12" t="n"/>
    </row>
    <row r="57">
      <c r="A57" s="11" t="n"/>
      <c r="B57" s="12" t="n"/>
      <c r="C57" s="11" t="n"/>
      <c r="D57" s="12" t="n"/>
      <c r="E57" s="12" t="n"/>
      <c r="F57" s="13" t="n"/>
      <c r="G57" s="13" t="n"/>
      <c r="H57" s="11" t="n"/>
      <c r="I57" s="14" t="n"/>
      <c r="J57" s="14" t="n"/>
      <c r="K57" s="15" t="n"/>
      <c r="L57" s="11" t="n"/>
      <c r="M57" s="12" t="n"/>
      <c r="N57" s="12" t="n"/>
      <c r="O57" s="11" t="n"/>
      <c r="P57" s="12" t="n"/>
      <c r="Q57" s="12" t="n"/>
      <c r="R57" s="11" t="n"/>
      <c r="S57" s="12" t="n"/>
    </row>
    <row r="58">
      <c r="A58" s="11" t="n"/>
      <c r="B58" s="12" t="n"/>
      <c r="C58" s="11" t="n"/>
      <c r="D58" s="12" t="n"/>
      <c r="E58" s="12" t="n"/>
      <c r="F58" s="13" t="n"/>
      <c r="G58" s="13" t="n"/>
      <c r="H58" s="11" t="n"/>
      <c r="I58" s="14" t="n"/>
      <c r="J58" s="14" t="n"/>
      <c r="K58" s="15" t="n"/>
      <c r="L58" s="11" t="n"/>
      <c r="M58" s="12" t="n"/>
      <c r="N58" s="12" t="n"/>
      <c r="O58" s="11" t="n"/>
      <c r="P58" s="12" t="n"/>
      <c r="Q58" s="12" t="n"/>
      <c r="R58" s="11" t="n"/>
      <c r="S58" s="12" t="n"/>
    </row>
    <row r="59">
      <c r="A59" s="11" t="n"/>
      <c r="B59" s="12" t="n"/>
      <c r="C59" s="11" t="n"/>
      <c r="D59" s="12" t="n"/>
      <c r="E59" s="12" t="n"/>
      <c r="F59" s="13" t="n"/>
      <c r="G59" s="13" t="n"/>
      <c r="H59" s="11" t="n"/>
      <c r="I59" s="14" t="n"/>
      <c r="J59" s="14" t="n"/>
      <c r="K59" s="15" t="n"/>
      <c r="L59" s="11" t="n"/>
      <c r="M59" s="12" t="n"/>
      <c r="N59" s="12" t="n"/>
      <c r="O59" s="11" t="n"/>
      <c r="P59" s="12" t="n"/>
      <c r="Q59" s="12" t="n"/>
      <c r="R59" s="11" t="n"/>
      <c r="S59" s="12" t="n"/>
    </row>
    <row r="60">
      <c r="A60" s="11" t="n"/>
      <c r="B60" s="12" t="n"/>
      <c r="C60" s="11" t="n"/>
      <c r="D60" s="12" t="n"/>
      <c r="E60" s="12" t="n"/>
      <c r="F60" s="13" t="n"/>
      <c r="G60" s="13" t="n"/>
      <c r="H60" s="11" t="n"/>
      <c r="I60" s="14" t="n"/>
      <c r="J60" s="14" t="n"/>
      <c r="K60" s="15" t="n"/>
      <c r="L60" s="11" t="n"/>
      <c r="M60" s="12" t="n"/>
      <c r="N60" s="12" t="n"/>
      <c r="O60" s="11" t="n"/>
      <c r="P60" s="12" t="n"/>
      <c r="Q60" s="12" t="n"/>
      <c r="R60" s="11" t="n"/>
      <c r="S60" s="12" t="n"/>
    </row>
    <row r="61">
      <c r="A61" s="11" t="n"/>
      <c r="B61" s="12" t="n"/>
      <c r="C61" s="11" t="n"/>
      <c r="D61" s="12" t="n"/>
      <c r="E61" s="12" t="n"/>
      <c r="F61" s="13" t="n"/>
      <c r="G61" s="13" t="n"/>
      <c r="H61" s="11" t="n"/>
      <c r="I61" s="14" t="n"/>
      <c r="J61" s="14" t="n"/>
      <c r="K61" s="15" t="n"/>
      <c r="L61" s="11" t="n"/>
      <c r="M61" s="12" t="n"/>
      <c r="N61" s="12" t="n"/>
      <c r="O61" s="11" t="n"/>
      <c r="P61" s="12" t="n"/>
      <c r="Q61" s="12" t="n"/>
      <c r="R61" s="11" t="n"/>
      <c r="S61" s="12" t="n"/>
    </row>
    <row r="62">
      <c r="A62" s="11" t="n"/>
      <c r="B62" s="12" t="n"/>
      <c r="C62" s="11" t="n"/>
      <c r="D62" s="12" t="n"/>
      <c r="E62" s="12" t="n"/>
      <c r="F62" s="13" t="n"/>
      <c r="G62" s="13" t="n"/>
      <c r="H62" s="11" t="n"/>
      <c r="I62" s="14" t="n"/>
      <c r="J62" s="14" t="n"/>
      <c r="K62" s="15" t="n"/>
      <c r="L62" s="11" t="n"/>
      <c r="M62" s="12" t="n"/>
      <c r="N62" s="12" t="n"/>
      <c r="O62" s="11" t="n"/>
      <c r="P62" s="12" t="n"/>
      <c r="Q62" s="12" t="n"/>
      <c r="R62" s="11" t="n"/>
      <c r="S62" s="12" t="n"/>
    </row>
    <row r="63">
      <c r="A63" s="11" t="n"/>
      <c r="B63" s="12" t="n"/>
      <c r="C63" s="11" t="n"/>
      <c r="D63" s="12" t="n"/>
      <c r="E63" s="12" t="n"/>
      <c r="F63" s="13" t="n"/>
      <c r="G63" s="13" t="n"/>
      <c r="H63" s="11" t="n"/>
      <c r="I63" s="14" t="n"/>
      <c r="J63" s="14" t="n"/>
      <c r="K63" s="15" t="n"/>
      <c r="L63" s="11" t="n"/>
      <c r="M63" s="12" t="n"/>
      <c r="N63" s="12" t="n"/>
      <c r="O63" s="11" t="n"/>
      <c r="P63" s="12" t="n"/>
      <c r="Q63" s="12" t="n"/>
      <c r="R63" s="11" t="n"/>
      <c r="S63" s="12" t="n"/>
    </row>
    <row r="64">
      <c r="A64" s="11" t="n"/>
      <c r="B64" s="12" t="n"/>
      <c r="C64" s="11" t="n"/>
      <c r="D64" s="12" t="n"/>
      <c r="E64" s="12" t="n"/>
      <c r="F64" s="13" t="n"/>
      <c r="G64" s="13" t="n"/>
      <c r="H64" s="11" t="n"/>
      <c r="I64" s="14" t="n"/>
      <c r="J64" s="14" t="n"/>
      <c r="K64" s="15" t="n"/>
      <c r="L64" s="11" t="n"/>
      <c r="M64" s="12" t="n"/>
      <c r="N64" s="12" t="n"/>
      <c r="O64" s="11" t="n"/>
      <c r="P64" s="12" t="n"/>
      <c r="Q64" s="12" t="n"/>
      <c r="R64" s="11" t="n"/>
      <c r="S64" s="12" t="n"/>
    </row>
    <row r="65">
      <c r="A65" s="11" t="n"/>
      <c r="B65" s="12" t="n"/>
      <c r="C65" s="11" t="n"/>
      <c r="D65" s="12" t="n"/>
      <c r="E65" s="12" t="n"/>
      <c r="F65" s="13" t="n"/>
      <c r="G65" s="13" t="n"/>
      <c r="H65" s="11" t="n"/>
      <c r="I65" s="14" t="n"/>
      <c r="J65" s="14" t="n"/>
      <c r="K65" s="15" t="n"/>
      <c r="L65" s="11" t="n"/>
      <c r="M65" s="12" t="n"/>
      <c r="N65" s="12" t="n"/>
      <c r="O65" s="11" t="n"/>
      <c r="P65" s="12" t="n"/>
      <c r="Q65" s="12" t="n"/>
      <c r="R65" s="11" t="n"/>
      <c r="S65" s="12" t="n"/>
    </row>
    <row r="66">
      <c r="A66" s="11" t="n"/>
      <c r="B66" s="12" t="n"/>
      <c r="C66" s="11" t="n"/>
      <c r="D66" s="12" t="n"/>
      <c r="E66" s="12" t="n"/>
      <c r="F66" s="13" t="n"/>
      <c r="G66" s="13" t="n"/>
      <c r="H66" s="11" t="n"/>
      <c r="I66" s="14" t="n"/>
      <c r="J66" s="14" t="n"/>
      <c r="K66" s="15" t="n"/>
      <c r="L66" s="11" t="n"/>
      <c r="M66" s="12" t="n"/>
      <c r="N66" s="12" t="n"/>
      <c r="O66" s="11" t="n"/>
      <c r="P66" s="12" t="n"/>
      <c r="Q66" s="12" t="n"/>
      <c r="R66" s="11" t="n"/>
      <c r="S66" s="12" t="n"/>
    </row>
    <row r="67">
      <c r="A67" s="11" t="n"/>
      <c r="B67" s="12" t="n"/>
      <c r="C67" s="11" t="n"/>
      <c r="D67" s="12" t="n"/>
      <c r="E67" s="12" t="n"/>
      <c r="F67" s="13" t="n"/>
      <c r="G67" s="13" t="n"/>
      <c r="H67" s="11" t="n"/>
      <c r="I67" s="14" t="n"/>
      <c r="J67" s="14" t="n"/>
      <c r="K67" s="15" t="n"/>
      <c r="L67" s="11" t="n"/>
      <c r="M67" s="12" t="n"/>
      <c r="N67" s="12" t="n"/>
      <c r="O67" s="11" t="n"/>
      <c r="P67" s="12" t="n"/>
      <c r="Q67" s="12" t="n"/>
      <c r="R67" s="11" t="n"/>
      <c r="S67" s="12" t="n"/>
    </row>
    <row r="68">
      <c r="A68" s="11" t="n"/>
      <c r="B68" s="12" t="n"/>
      <c r="C68" s="11" t="n"/>
      <c r="D68" s="12" t="n"/>
      <c r="E68" s="12" t="n"/>
      <c r="F68" s="13" t="n"/>
      <c r="G68" s="13" t="n"/>
      <c r="H68" s="11" t="n"/>
      <c r="I68" s="14" t="n"/>
      <c r="J68" s="14" t="n"/>
      <c r="K68" s="15" t="n"/>
      <c r="L68" s="11" t="n"/>
      <c r="M68" s="12" t="n"/>
      <c r="N68" s="12" t="n"/>
      <c r="O68" s="11" t="n"/>
      <c r="P68" s="12" t="n"/>
      <c r="Q68" s="12" t="n"/>
      <c r="R68" s="11" t="n"/>
      <c r="S68" s="12" t="n"/>
    </row>
    <row r="69">
      <c r="A69" s="11" t="n"/>
      <c r="B69" s="12" t="n"/>
      <c r="C69" s="11" t="n"/>
      <c r="D69" s="12" t="n"/>
      <c r="E69" s="12" t="n"/>
      <c r="F69" s="13" t="n"/>
      <c r="G69" s="13" t="n"/>
      <c r="H69" s="11" t="n"/>
      <c r="I69" s="14" t="n"/>
      <c r="J69" s="14" t="n"/>
      <c r="K69" s="15" t="n"/>
      <c r="L69" s="11" t="n"/>
      <c r="M69" s="12" t="n"/>
      <c r="N69" s="12" t="n"/>
      <c r="O69" s="11" t="n"/>
      <c r="P69" s="12" t="n"/>
      <c r="Q69" s="12" t="n"/>
      <c r="R69" s="11" t="n"/>
      <c r="S69" s="12" t="n"/>
    </row>
    <row r="70">
      <c r="A70" s="11" t="n"/>
      <c r="B70" s="12" t="n"/>
      <c r="C70" s="11" t="n"/>
      <c r="D70" s="12" t="n"/>
      <c r="E70" s="12" t="n"/>
      <c r="F70" s="13" t="n"/>
      <c r="G70" s="13" t="n"/>
      <c r="H70" s="11" t="n"/>
      <c r="I70" s="14" t="n"/>
      <c r="J70" s="14" t="n"/>
      <c r="K70" s="15" t="n"/>
      <c r="L70" s="11" t="n"/>
      <c r="M70" s="12" t="n"/>
      <c r="N70" s="12" t="n"/>
      <c r="O70" s="11" t="n"/>
      <c r="P70" s="12" t="n"/>
      <c r="Q70" s="12" t="n"/>
      <c r="R70" s="11" t="n"/>
      <c r="S70" s="12" t="n"/>
    </row>
    <row r="71">
      <c r="A71" s="11" t="n"/>
      <c r="B71" s="12" t="n"/>
      <c r="C71" s="11" t="n"/>
      <c r="D71" s="12" t="n"/>
      <c r="E71" s="12" t="n"/>
      <c r="F71" s="13" t="n"/>
      <c r="G71" s="13" t="n"/>
      <c r="H71" s="11" t="n"/>
      <c r="I71" s="14" t="n"/>
      <c r="J71" s="14" t="n"/>
      <c r="K71" s="15" t="n"/>
      <c r="L71" s="11" t="n"/>
      <c r="M71" s="12" t="n"/>
      <c r="N71" s="12" t="n"/>
      <c r="O71" s="11" t="n"/>
      <c r="P71" s="12" t="n"/>
      <c r="Q71" s="12" t="n"/>
      <c r="R71" s="11" t="n"/>
      <c r="S71" s="12" t="n"/>
    </row>
    <row r="72">
      <c r="A72" s="11" t="n"/>
      <c r="B72" s="12" t="n"/>
      <c r="C72" s="11" t="n"/>
      <c r="D72" s="12" t="n"/>
      <c r="E72" s="12" t="n"/>
      <c r="F72" s="13" t="n"/>
      <c r="G72" s="13" t="n"/>
      <c r="H72" s="11" t="n"/>
      <c r="I72" s="14" t="n"/>
      <c r="J72" s="14" t="n"/>
      <c r="K72" s="15" t="n"/>
      <c r="L72" s="11" t="n"/>
      <c r="M72" s="12" t="n"/>
      <c r="N72" s="12" t="n"/>
      <c r="O72" s="11" t="n"/>
      <c r="P72" s="12" t="n"/>
      <c r="Q72" s="12" t="n"/>
      <c r="R72" s="11" t="n"/>
      <c r="S72" s="12" t="n"/>
    </row>
    <row r="73">
      <c r="A73" s="11" t="n"/>
      <c r="B73" s="12" t="n"/>
      <c r="C73" s="11" t="n"/>
      <c r="D73" s="12" t="n"/>
      <c r="E73" s="12" t="n"/>
      <c r="F73" s="13" t="n"/>
      <c r="G73" s="13" t="n"/>
      <c r="H73" s="11" t="n"/>
      <c r="I73" s="14" t="n"/>
      <c r="J73" s="14" t="n"/>
      <c r="K73" s="15" t="n"/>
      <c r="L73" s="11" t="n"/>
      <c r="M73" s="12" t="n"/>
      <c r="N73" s="12" t="n"/>
      <c r="O73" s="11" t="n"/>
      <c r="P73" s="12" t="n"/>
      <c r="Q73" s="12" t="n"/>
      <c r="R73" s="11" t="n"/>
      <c r="S73" s="12" t="n"/>
    </row>
    <row r="74">
      <c r="A74" s="11" t="n"/>
      <c r="B74" s="12" t="n"/>
      <c r="C74" s="11" t="n"/>
      <c r="D74" s="12" t="n"/>
      <c r="E74" s="12" t="n"/>
      <c r="F74" s="13" t="n"/>
      <c r="G74" s="13" t="n"/>
      <c r="H74" s="11" t="n"/>
      <c r="I74" s="14" t="n"/>
      <c r="J74" s="14" t="n"/>
      <c r="K74" s="15" t="n"/>
      <c r="L74" s="11" t="n"/>
      <c r="M74" s="12" t="n"/>
      <c r="N74" s="12" t="n"/>
      <c r="O74" s="11" t="n"/>
      <c r="P74" s="12" t="n"/>
      <c r="Q74" s="12" t="n"/>
      <c r="R74" s="11" t="n"/>
      <c r="S74" s="12" t="n"/>
    </row>
    <row r="75">
      <c r="A75" s="11" t="n"/>
      <c r="B75" s="12" t="n"/>
      <c r="C75" s="11" t="n"/>
      <c r="D75" s="12" t="n"/>
      <c r="E75" s="12" t="n"/>
      <c r="F75" s="13" t="n"/>
      <c r="G75" s="13" t="n"/>
      <c r="H75" s="11" t="n"/>
      <c r="I75" s="14" t="n"/>
      <c r="J75" s="14" t="n"/>
      <c r="K75" s="15" t="n"/>
      <c r="L75" s="11" t="n"/>
      <c r="M75" s="12" t="n"/>
      <c r="N75" s="12" t="n"/>
      <c r="O75" s="11" t="n"/>
      <c r="P75" s="12" t="n"/>
      <c r="Q75" s="12" t="n"/>
      <c r="R75" s="11" t="n"/>
      <c r="S75" s="12" t="n"/>
    </row>
    <row r="76">
      <c r="A76" s="11" t="n"/>
      <c r="B76" s="12" t="n"/>
      <c r="C76" s="11" t="n"/>
      <c r="D76" s="12" t="n"/>
      <c r="E76" s="12" t="n"/>
      <c r="F76" s="13" t="n"/>
      <c r="G76" s="13" t="n"/>
      <c r="H76" s="11" t="n"/>
      <c r="I76" s="14" t="n"/>
      <c r="J76" s="14" t="n"/>
      <c r="K76" s="15" t="n"/>
      <c r="L76" s="11" t="n"/>
      <c r="M76" s="12" t="n"/>
      <c r="N76" s="12" t="n"/>
      <c r="O76" s="11" t="n"/>
      <c r="P76" s="12" t="n"/>
      <c r="Q76" s="12" t="n"/>
      <c r="R76" s="11" t="n"/>
      <c r="S76" s="12" t="n"/>
    </row>
    <row r="77">
      <c r="A77" s="11" t="n"/>
      <c r="B77" s="12" t="n"/>
      <c r="C77" s="11" t="n"/>
      <c r="D77" s="12" t="n"/>
      <c r="E77" s="12" t="n"/>
      <c r="F77" s="13" t="n"/>
      <c r="G77" s="13" t="n"/>
      <c r="H77" s="11" t="n"/>
      <c r="I77" s="14" t="n"/>
      <c r="J77" s="14" t="n"/>
      <c r="K77" s="15" t="n"/>
      <c r="L77" s="11" t="n"/>
      <c r="M77" s="12" t="n"/>
      <c r="N77" s="12" t="n"/>
      <c r="O77" s="11" t="n"/>
      <c r="P77" s="12" t="n"/>
      <c r="Q77" s="12" t="n"/>
      <c r="R77" s="11" t="n"/>
      <c r="S77" s="12" t="n"/>
    </row>
    <row r="78">
      <c r="A78" s="11" t="n"/>
      <c r="B78" s="12" t="n"/>
      <c r="C78" s="11" t="n"/>
      <c r="D78" s="12" t="n"/>
      <c r="E78" s="12" t="n"/>
      <c r="F78" s="13" t="n"/>
      <c r="G78" s="13" t="n"/>
      <c r="H78" s="11" t="n"/>
      <c r="I78" s="14" t="n"/>
      <c r="J78" s="14" t="n"/>
      <c r="K78" s="15" t="n"/>
      <c r="L78" s="11" t="n"/>
      <c r="M78" s="12" t="n"/>
      <c r="N78" s="12" t="n"/>
      <c r="O78" s="11" t="n"/>
      <c r="P78" s="12" t="n"/>
      <c r="Q78" s="12" t="n"/>
      <c r="R78" s="11" t="n"/>
      <c r="S78" s="12" t="n"/>
    </row>
    <row r="79">
      <c r="A79" s="11" t="n"/>
      <c r="B79" s="12" t="n"/>
      <c r="C79" s="11" t="n"/>
      <c r="D79" s="12" t="n"/>
      <c r="E79" s="12" t="n"/>
      <c r="F79" s="13" t="n"/>
      <c r="G79" s="13" t="n"/>
      <c r="H79" s="11" t="n"/>
      <c r="I79" s="14" t="n"/>
      <c r="J79" s="14" t="n"/>
      <c r="K79" s="15" t="n"/>
      <c r="L79" s="11" t="n"/>
      <c r="M79" s="12" t="n"/>
      <c r="N79" s="12" t="n"/>
      <c r="O79" s="11" t="n"/>
      <c r="P79" s="12" t="n"/>
      <c r="Q79" s="12" t="n"/>
      <c r="R79" s="11" t="n"/>
      <c r="S79" s="12" t="n"/>
    </row>
    <row r="80">
      <c r="A80" s="11" t="n"/>
      <c r="B80" s="12" t="n"/>
      <c r="C80" s="11" t="n"/>
      <c r="D80" s="12" t="n"/>
      <c r="E80" s="12" t="n"/>
      <c r="F80" s="13" t="n"/>
      <c r="G80" s="13" t="n"/>
      <c r="H80" s="11" t="n"/>
      <c r="I80" s="14" t="n"/>
      <c r="J80" s="14" t="n"/>
      <c r="K80" s="15" t="n"/>
      <c r="L80" s="11" t="n"/>
      <c r="M80" s="12" t="n"/>
      <c r="N80" s="12" t="n"/>
      <c r="O80" s="11" t="n"/>
      <c r="P80" s="12" t="n"/>
      <c r="Q80" s="12" t="n"/>
      <c r="R80" s="11" t="n"/>
      <c r="S80" s="12" t="n"/>
    </row>
    <row r="81">
      <c r="A81" s="11" t="n"/>
      <c r="B81" s="12" t="n"/>
      <c r="C81" s="11" t="n"/>
      <c r="D81" s="12" t="n"/>
      <c r="E81" s="12" t="n"/>
      <c r="F81" s="13" t="n"/>
      <c r="G81" s="13" t="n"/>
      <c r="H81" s="11" t="n"/>
      <c r="I81" s="14" t="n"/>
      <c r="J81" s="14" t="n"/>
      <c r="K81" s="15" t="n"/>
      <c r="L81" s="11" t="n"/>
      <c r="M81" s="12" t="n"/>
      <c r="N81" s="12" t="n"/>
      <c r="O81" s="11" t="n"/>
      <c r="P81" s="12" t="n"/>
      <c r="Q81" s="12" t="n"/>
      <c r="R81" s="11" t="n"/>
      <c r="S81" s="12" t="n"/>
    </row>
    <row r="82">
      <c r="A82" s="11" t="n"/>
      <c r="B82" s="12" t="n"/>
      <c r="C82" s="11" t="n"/>
      <c r="D82" s="12" t="n"/>
      <c r="E82" s="12" t="n"/>
      <c r="F82" s="13" t="n"/>
      <c r="G82" s="13" t="n"/>
      <c r="H82" s="11" t="n"/>
      <c r="I82" s="14" t="n"/>
      <c r="J82" s="14" t="n"/>
      <c r="K82" s="15" t="n"/>
      <c r="L82" s="11" t="n"/>
      <c r="M82" s="12" t="n"/>
      <c r="N82" s="12" t="n"/>
      <c r="O82" s="11" t="n"/>
      <c r="P82" s="12" t="n"/>
      <c r="Q82" s="12" t="n"/>
      <c r="R82" s="11" t="n"/>
      <c r="S82" s="12" t="n"/>
    </row>
    <row r="83">
      <c r="A83" s="11" t="n"/>
      <c r="B83" s="12" t="n"/>
      <c r="C83" s="11" t="n"/>
      <c r="D83" s="12" t="n"/>
      <c r="E83" s="12" t="n"/>
      <c r="F83" s="13" t="n"/>
      <c r="G83" s="13" t="n"/>
      <c r="H83" s="11" t="n"/>
      <c r="I83" s="14" t="n"/>
      <c r="J83" s="14" t="n"/>
      <c r="K83" s="15" t="n"/>
      <c r="L83" s="11" t="n"/>
      <c r="M83" s="12" t="n"/>
      <c r="N83" s="12" t="n"/>
      <c r="O83" s="11" t="n"/>
      <c r="P83" s="12" t="n"/>
      <c r="Q83" s="12" t="n"/>
      <c r="R83" s="11" t="n"/>
      <c r="S83" s="12" t="n"/>
    </row>
    <row r="84">
      <c r="A84" s="11" t="n"/>
      <c r="B84" s="12" t="n"/>
      <c r="C84" s="11" t="n"/>
      <c r="D84" s="12" t="n"/>
      <c r="E84" s="12" t="n"/>
      <c r="F84" s="13" t="n"/>
      <c r="G84" s="13" t="n"/>
      <c r="H84" s="11" t="n"/>
      <c r="I84" s="14" t="n"/>
      <c r="J84" s="14" t="n"/>
      <c r="K84" s="15" t="n"/>
      <c r="L84" s="11" t="n"/>
      <c r="M84" s="12" t="n"/>
      <c r="N84" s="12" t="n"/>
      <c r="O84" s="11" t="n"/>
      <c r="P84" s="12" t="n"/>
      <c r="Q84" s="12" t="n"/>
      <c r="R84" s="11" t="n"/>
      <c r="S84" s="12" t="n"/>
    </row>
    <row r="85">
      <c r="A85" s="11" t="n"/>
      <c r="B85" s="12" t="n"/>
      <c r="C85" s="11" t="n"/>
      <c r="D85" s="12" t="n"/>
      <c r="E85" s="12" t="n"/>
      <c r="F85" s="13" t="n"/>
      <c r="G85" s="13" t="n"/>
      <c r="H85" s="11" t="n"/>
      <c r="I85" s="14" t="n"/>
      <c r="J85" s="14" t="n"/>
      <c r="K85" s="15" t="n"/>
      <c r="L85" s="11" t="n"/>
      <c r="M85" s="12" t="n"/>
      <c r="N85" s="12" t="n"/>
      <c r="O85" s="11" t="n"/>
      <c r="P85" s="12" t="n"/>
      <c r="Q85" s="12" t="n"/>
      <c r="R85" s="11" t="n"/>
      <c r="S85" s="12" t="n"/>
    </row>
    <row r="86">
      <c r="A86" s="11" t="n"/>
      <c r="B86" s="12" t="n"/>
      <c r="C86" s="11" t="n"/>
      <c r="D86" s="12" t="n"/>
      <c r="E86" s="12" t="n"/>
      <c r="F86" s="13" t="n"/>
      <c r="G86" s="13" t="n"/>
      <c r="H86" s="11" t="n"/>
      <c r="I86" s="14" t="n"/>
      <c r="J86" s="14" t="n"/>
      <c r="K86" s="15" t="n"/>
      <c r="L86" s="11" t="n"/>
      <c r="M86" s="12" t="n"/>
      <c r="N86" s="12" t="n"/>
      <c r="O86" s="11" t="n"/>
      <c r="P86" s="12" t="n"/>
      <c r="Q86" s="12" t="n"/>
      <c r="R86" s="11" t="n"/>
      <c r="S86" s="12" t="n"/>
    </row>
    <row r="87">
      <c r="A87" s="11" t="n"/>
      <c r="B87" s="12" t="n"/>
      <c r="C87" s="11" t="n"/>
      <c r="D87" s="12" t="n"/>
      <c r="E87" s="12" t="n"/>
      <c r="F87" s="13" t="n"/>
      <c r="G87" s="13" t="n"/>
      <c r="H87" s="11" t="n"/>
      <c r="I87" s="14" t="n"/>
      <c r="J87" s="14" t="n"/>
      <c r="K87" s="15" t="n"/>
      <c r="L87" s="11" t="n"/>
      <c r="M87" s="12" t="n"/>
      <c r="N87" s="12" t="n"/>
      <c r="O87" s="11" t="n"/>
      <c r="P87" s="12" t="n"/>
      <c r="Q87" s="12" t="n"/>
      <c r="R87" s="11" t="n"/>
      <c r="S87" s="12" t="n"/>
    </row>
    <row r="88">
      <c r="A88" s="11" t="n"/>
      <c r="B88" s="12" t="n"/>
      <c r="C88" s="11" t="n"/>
      <c r="D88" s="12" t="n"/>
      <c r="E88" s="12" t="n"/>
      <c r="F88" s="13" t="n"/>
      <c r="G88" s="13" t="n"/>
      <c r="H88" s="11" t="n"/>
      <c r="I88" s="14" t="n"/>
      <c r="J88" s="14" t="n"/>
      <c r="K88" s="15" t="n"/>
      <c r="L88" s="11" t="n"/>
      <c r="M88" s="12" t="n"/>
      <c r="N88" s="12" t="n"/>
      <c r="O88" s="11" t="n"/>
      <c r="P88" s="12" t="n"/>
      <c r="Q88" s="12" t="n"/>
      <c r="R88" s="11" t="n"/>
      <c r="S88" s="12" t="n"/>
    </row>
    <row r="89">
      <c r="A89" s="11" t="n"/>
      <c r="B89" s="12" t="n"/>
      <c r="C89" s="11" t="n"/>
      <c r="D89" s="12" t="n"/>
      <c r="E89" s="12" t="n"/>
      <c r="F89" s="13" t="n"/>
      <c r="G89" s="13" t="n"/>
      <c r="H89" s="11" t="n"/>
      <c r="I89" s="14" t="n"/>
      <c r="J89" s="14" t="n"/>
      <c r="K89" s="15" t="n"/>
      <c r="L89" s="11" t="n"/>
      <c r="M89" s="12" t="n"/>
      <c r="N89" s="12" t="n"/>
      <c r="O89" s="11" t="n"/>
      <c r="P89" s="12" t="n"/>
      <c r="Q89" s="12" t="n"/>
      <c r="R89" s="11" t="n"/>
      <c r="S89" s="12" t="n"/>
    </row>
    <row r="90">
      <c r="A90" s="11" t="n"/>
      <c r="B90" s="12" t="n"/>
      <c r="C90" s="11" t="n"/>
      <c r="D90" s="12" t="n"/>
      <c r="E90" s="12" t="n"/>
      <c r="F90" s="13" t="n"/>
      <c r="G90" s="13" t="n"/>
      <c r="H90" s="11" t="n"/>
      <c r="I90" s="14" t="n"/>
      <c r="J90" s="14" t="n"/>
      <c r="K90" s="15" t="n"/>
      <c r="L90" s="11" t="n"/>
      <c r="M90" s="12" t="n"/>
      <c r="N90" s="12" t="n"/>
      <c r="O90" s="11" t="n"/>
      <c r="P90" s="12" t="n"/>
      <c r="Q90" s="12" t="n"/>
      <c r="R90" s="11" t="n"/>
      <c r="S90" s="12" t="n"/>
    </row>
    <row r="91">
      <c r="A91" s="11" t="n"/>
      <c r="B91" s="12" t="n"/>
      <c r="C91" s="11" t="n"/>
      <c r="D91" s="12" t="n"/>
      <c r="E91" s="12" t="n"/>
      <c r="F91" s="13" t="n"/>
      <c r="G91" s="13" t="n"/>
      <c r="H91" s="11" t="n"/>
      <c r="I91" s="14" t="n"/>
      <c r="J91" s="14" t="n"/>
      <c r="K91" s="15" t="n"/>
      <c r="L91" s="11" t="n"/>
      <c r="M91" s="12" t="n"/>
      <c r="N91" s="12" t="n"/>
      <c r="O91" s="11" t="n"/>
      <c r="P91" s="12" t="n"/>
      <c r="Q91" s="12" t="n"/>
      <c r="R91" s="11" t="n"/>
      <c r="S91" s="12" t="n"/>
    </row>
    <row r="92">
      <c r="A92" s="11" t="n"/>
      <c r="B92" s="12" t="n"/>
      <c r="C92" s="11" t="n"/>
      <c r="D92" s="12" t="n"/>
      <c r="E92" s="12" t="n"/>
      <c r="F92" s="13" t="n"/>
      <c r="G92" s="13" t="n"/>
      <c r="H92" s="11" t="n"/>
      <c r="I92" s="14" t="n"/>
      <c r="J92" s="14" t="n"/>
      <c r="K92" s="15" t="n"/>
      <c r="L92" s="11" t="n"/>
      <c r="M92" s="12" t="n"/>
      <c r="N92" s="12" t="n"/>
      <c r="O92" s="11" t="n"/>
      <c r="P92" s="12" t="n"/>
      <c r="Q92" s="12" t="n"/>
      <c r="R92" s="11" t="n"/>
      <c r="S92" s="12" t="n"/>
    </row>
    <row r="93">
      <c r="A93" s="11" t="n"/>
      <c r="B93" s="12" t="n"/>
      <c r="C93" s="11" t="n"/>
      <c r="D93" s="12" t="n"/>
      <c r="E93" s="12" t="n"/>
      <c r="F93" s="13" t="n"/>
      <c r="G93" s="13" t="n"/>
      <c r="H93" s="11" t="n"/>
      <c r="I93" s="14" t="n"/>
      <c r="J93" s="14" t="n"/>
      <c r="K93" s="15" t="n"/>
      <c r="L93" s="11" t="n"/>
      <c r="M93" s="12" t="n"/>
      <c r="N93" s="12" t="n"/>
      <c r="O93" s="11" t="n"/>
      <c r="P93" s="12" t="n"/>
      <c r="Q93" s="12" t="n"/>
      <c r="R93" s="11" t="n"/>
      <c r="S93" s="12" t="n"/>
    </row>
    <row r="94">
      <c r="A94" s="11" t="n"/>
      <c r="B94" s="12" t="n"/>
      <c r="C94" s="11" t="n"/>
      <c r="D94" s="12" t="n"/>
      <c r="E94" s="12" t="n"/>
      <c r="F94" s="13" t="n"/>
      <c r="G94" s="13" t="n"/>
      <c r="H94" s="11" t="n"/>
      <c r="I94" s="14" t="n"/>
      <c r="J94" s="14" t="n"/>
      <c r="K94" s="15" t="n"/>
      <c r="L94" s="11" t="n"/>
      <c r="M94" s="12" t="n"/>
      <c r="N94" s="12" t="n"/>
      <c r="O94" s="11" t="n"/>
      <c r="P94" s="12" t="n"/>
      <c r="Q94" s="12" t="n"/>
      <c r="R94" s="11" t="n"/>
      <c r="S94" s="12" t="n"/>
    </row>
    <row r="95">
      <c r="A95" s="11" t="n"/>
      <c r="B95" s="12" t="n"/>
      <c r="C95" s="11" t="n"/>
      <c r="D95" s="12" t="n"/>
      <c r="E95" s="12" t="n"/>
      <c r="F95" s="13" t="n"/>
      <c r="G95" s="13" t="n"/>
      <c r="H95" s="11" t="n"/>
      <c r="I95" s="14" t="n"/>
      <c r="J95" s="14" t="n"/>
      <c r="K95" s="15" t="n"/>
      <c r="L95" s="11" t="n"/>
      <c r="M95" s="12" t="n"/>
      <c r="N95" s="12" t="n"/>
      <c r="O95" s="11" t="n"/>
      <c r="P95" s="12" t="n"/>
      <c r="Q95" s="12" t="n"/>
      <c r="R95" s="11" t="n"/>
      <c r="S95" s="12" t="n"/>
    </row>
    <row r="96">
      <c r="A96" s="11" t="n"/>
      <c r="B96" s="12" t="n"/>
      <c r="C96" s="11" t="n"/>
      <c r="D96" s="12" t="n"/>
      <c r="E96" s="12" t="n"/>
      <c r="F96" s="13" t="n"/>
      <c r="G96" s="13" t="n"/>
      <c r="H96" s="11" t="n"/>
      <c r="I96" s="14" t="n"/>
      <c r="J96" s="14" t="n"/>
      <c r="K96" s="15" t="n"/>
      <c r="L96" s="11" t="n"/>
      <c r="M96" s="12" t="n"/>
      <c r="N96" s="12" t="n"/>
      <c r="O96" s="11" t="n"/>
      <c r="P96" s="12" t="n"/>
      <c r="Q96" s="12" t="n"/>
      <c r="R96" s="11" t="n"/>
      <c r="S96" s="12" t="n"/>
    </row>
    <row r="97">
      <c r="A97" s="11" t="n"/>
      <c r="B97" s="12" t="n"/>
      <c r="C97" s="11" t="n"/>
      <c r="D97" s="12" t="n"/>
      <c r="E97" s="12" t="n"/>
      <c r="F97" s="13" t="n"/>
      <c r="G97" s="13" t="n"/>
      <c r="H97" s="11" t="n"/>
      <c r="I97" s="14" t="n"/>
      <c r="J97" s="14" t="n"/>
      <c r="K97" s="15" t="n"/>
      <c r="L97" s="11" t="n"/>
      <c r="M97" s="12" t="n"/>
      <c r="N97" s="12" t="n"/>
      <c r="O97" s="11" t="n"/>
      <c r="P97" s="12" t="n"/>
      <c r="Q97" s="12" t="n"/>
      <c r="R97" s="11" t="n"/>
      <c r="S97" s="12" t="n"/>
    </row>
    <row r="98">
      <c r="A98" s="11" t="n"/>
      <c r="B98" s="12" t="n"/>
      <c r="C98" s="11" t="n"/>
      <c r="D98" s="12" t="n"/>
      <c r="E98" s="12" t="n"/>
      <c r="F98" s="13" t="n"/>
      <c r="G98" s="13" t="n"/>
      <c r="H98" s="11" t="n"/>
      <c r="I98" s="14" t="n"/>
      <c r="J98" s="14" t="n"/>
      <c r="K98" s="15" t="n"/>
      <c r="L98" s="11" t="n"/>
      <c r="M98" s="12" t="n"/>
      <c r="N98" s="12" t="n"/>
      <c r="O98" s="11" t="n"/>
      <c r="P98" s="12" t="n"/>
      <c r="Q98" s="12" t="n"/>
      <c r="R98" s="11" t="n"/>
      <c r="S98" s="12" t="n"/>
    </row>
    <row r="99">
      <c r="A99" s="11" t="n"/>
      <c r="B99" s="12" t="n"/>
      <c r="C99" s="11" t="n"/>
      <c r="D99" s="12" t="n"/>
      <c r="E99" s="12" t="n"/>
      <c r="F99" s="13" t="n"/>
      <c r="G99" s="13" t="n"/>
      <c r="H99" s="11" t="n"/>
      <c r="I99" s="14" t="n"/>
      <c r="J99" s="14" t="n"/>
      <c r="K99" s="15" t="n"/>
      <c r="L99" s="11" t="n"/>
      <c r="M99" s="12" t="n"/>
      <c r="N99" s="12" t="n"/>
      <c r="O99" s="11" t="n"/>
      <c r="P99" s="12" t="n"/>
      <c r="Q99" s="12" t="n"/>
      <c r="R99" s="11" t="n"/>
      <c r="S99" s="12" t="n"/>
    </row>
    <row r="100">
      <c r="A100" s="11" t="n"/>
      <c r="B100" s="12" t="n"/>
      <c r="C100" s="11" t="n"/>
      <c r="D100" s="12" t="n"/>
      <c r="E100" s="12" t="n"/>
      <c r="F100" s="13" t="n"/>
      <c r="G100" s="13" t="n"/>
      <c r="H100" s="11" t="n"/>
      <c r="I100" s="14" t="n"/>
      <c r="J100" s="14" t="n"/>
      <c r="K100" s="15" t="n"/>
      <c r="L100" s="11" t="n"/>
      <c r="M100" s="12" t="n"/>
      <c r="N100" s="12" t="n"/>
      <c r="O100" s="11" t="n"/>
      <c r="P100" s="12" t="n"/>
      <c r="Q100" s="12" t="n"/>
      <c r="R100" s="11" t="n"/>
      <c r="S100" s="12" t="n"/>
    </row>
    <row r="101">
      <c r="A101" s="11" t="n"/>
      <c r="B101" s="12" t="n"/>
      <c r="C101" s="11" t="n"/>
      <c r="D101" s="12" t="n"/>
      <c r="E101" s="12" t="n"/>
      <c r="F101" s="13" t="n"/>
      <c r="G101" s="13" t="n"/>
      <c r="H101" s="11" t="n"/>
      <c r="I101" s="14" t="n"/>
      <c r="J101" s="14" t="n"/>
      <c r="K101" s="15" t="n"/>
      <c r="L101" s="11" t="n"/>
      <c r="M101" s="12" t="n"/>
      <c r="N101" s="12" t="n"/>
      <c r="O101" s="11" t="n"/>
      <c r="P101" s="12" t="n"/>
      <c r="Q101" s="12" t="n"/>
      <c r="R101" s="11" t="n"/>
      <c r="S101" s="12" t="n"/>
    </row>
    <row r="102">
      <c r="A102" s="11" t="n"/>
      <c r="B102" s="12" t="n"/>
      <c r="C102" s="11" t="n"/>
      <c r="D102" s="12" t="n"/>
      <c r="E102" s="12" t="n"/>
      <c r="F102" s="13" t="n"/>
      <c r="G102" s="13" t="n"/>
      <c r="H102" s="11" t="n"/>
      <c r="I102" s="14" t="n"/>
      <c r="J102" s="14" t="n"/>
      <c r="K102" s="15" t="n"/>
      <c r="L102" s="11" t="n"/>
      <c r="M102" s="12" t="n"/>
      <c r="N102" s="12" t="n"/>
      <c r="O102" s="11" t="n"/>
      <c r="P102" s="12" t="n"/>
      <c r="Q102" s="12" t="n"/>
      <c r="R102" s="11" t="n"/>
      <c r="S102" s="12" t="n"/>
    </row>
    <row r="103">
      <c r="A103" s="11" t="n"/>
      <c r="B103" s="12" t="n"/>
      <c r="C103" s="11" t="n"/>
      <c r="D103" s="12" t="n"/>
      <c r="E103" s="12" t="n"/>
      <c r="F103" s="13" t="n"/>
      <c r="G103" s="13" t="n"/>
      <c r="H103" s="11" t="n"/>
      <c r="I103" s="14" t="n"/>
      <c r="J103" s="14" t="n"/>
      <c r="K103" s="15" t="n"/>
      <c r="L103" s="11" t="n"/>
      <c r="M103" s="12" t="n"/>
      <c r="N103" s="12" t="n"/>
      <c r="O103" s="11" t="n"/>
      <c r="P103" s="12" t="n"/>
      <c r="Q103" s="12" t="n"/>
      <c r="R103" s="11" t="n"/>
      <c r="S103" s="12" t="n"/>
    </row>
    <row r="104">
      <c r="A104" s="11" t="n"/>
      <c r="B104" s="12" t="n"/>
      <c r="C104" s="11" t="n"/>
      <c r="D104" s="12" t="n"/>
      <c r="E104" s="12" t="n"/>
      <c r="F104" s="13" t="n"/>
      <c r="G104" s="13" t="n"/>
      <c r="H104" s="11" t="n"/>
      <c r="I104" s="14" t="n"/>
      <c r="J104" s="14" t="n"/>
      <c r="K104" s="15" t="n"/>
      <c r="L104" s="11" t="n"/>
      <c r="M104" s="12" t="n"/>
      <c r="N104" s="12" t="n"/>
      <c r="O104" s="11" t="n"/>
      <c r="P104" s="12" t="n"/>
      <c r="Q104" s="12" t="n"/>
      <c r="R104" s="11" t="n"/>
      <c r="S104" s="12" t="n"/>
    </row>
    <row r="105">
      <c r="A105" s="11" t="n"/>
      <c r="B105" s="12" t="n"/>
      <c r="C105" s="11" t="n"/>
      <c r="D105" s="12" t="n"/>
      <c r="E105" s="12" t="n"/>
      <c r="F105" s="13" t="n"/>
      <c r="G105" s="13" t="n"/>
      <c r="H105" s="11" t="n"/>
      <c r="I105" s="14" t="n"/>
      <c r="J105" s="14" t="n"/>
      <c r="K105" s="15" t="n"/>
      <c r="L105" s="11" t="n"/>
      <c r="M105" s="12" t="n"/>
      <c r="N105" s="12" t="n"/>
      <c r="O105" s="11" t="n"/>
      <c r="P105" s="12" t="n"/>
      <c r="Q105" s="12" t="n"/>
      <c r="R105" s="11" t="n"/>
      <c r="S105" s="12" t="n"/>
    </row>
    <row r="106">
      <c r="A106" s="11" t="n"/>
      <c r="B106" s="12" t="n"/>
      <c r="C106" s="11" t="n"/>
      <c r="D106" s="12" t="n"/>
      <c r="E106" s="12" t="n"/>
      <c r="F106" s="13" t="n"/>
      <c r="G106" s="13" t="n"/>
      <c r="H106" s="11" t="n"/>
      <c r="I106" s="14" t="n"/>
      <c r="J106" s="14" t="n"/>
      <c r="K106" s="15" t="n"/>
      <c r="L106" s="11" t="n"/>
      <c r="M106" s="12" t="n"/>
      <c r="N106" s="12" t="n"/>
      <c r="O106" s="11" t="n"/>
      <c r="P106" s="12" t="n"/>
      <c r="Q106" s="12" t="n"/>
      <c r="R106" s="11" t="n"/>
      <c r="S106" s="12" t="n"/>
    </row>
    <row r="107">
      <c r="A107" s="11" t="n"/>
      <c r="B107" s="12" t="n"/>
      <c r="C107" s="11" t="n"/>
      <c r="D107" s="12" t="n"/>
      <c r="E107" s="12" t="n"/>
      <c r="F107" s="13" t="n"/>
      <c r="G107" s="13" t="n"/>
      <c r="H107" s="11" t="n"/>
      <c r="I107" s="14" t="n"/>
      <c r="J107" s="14" t="n"/>
      <c r="K107" s="15" t="n"/>
      <c r="L107" s="11" t="n"/>
      <c r="M107" s="12" t="n"/>
      <c r="N107" s="12" t="n"/>
      <c r="O107" s="11" t="n"/>
      <c r="P107" s="12" t="n"/>
      <c r="Q107" s="12" t="n"/>
      <c r="R107" s="11" t="n"/>
      <c r="S107" s="12" t="n"/>
    </row>
    <row r="108">
      <c r="A108" s="11" t="n"/>
      <c r="B108" s="12" t="n"/>
      <c r="C108" s="11" t="n"/>
      <c r="D108" s="12" t="n"/>
      <c r="E108" s="12" t="n"/>
      <c r="F108" s="13" t="n"/>
      <c r="G108" s="13" t="n"/>
      <c r="H108" s="11" t="n"/>
      <c r="I108" s="14" t="n"/>
      <c r="J108" s="14" t="n"/>
      <c r="K108" s="15" t="n"/>
      <c r="L108" s="11" t="n"/>
      <c r="M108" s="12" t="n"/>
      <c r="N108" s="12" t="n"/>
      <c r="O108" s="11" t="n"/>
      <c r="P108" s="12" t="n"/>
      <c r="Q108" s="12" t="n"/>
      <c r="R108" s="11" t="n"/>
      <c r="S108" s="12" t="n"/>
    </row>
    <row r="109">
      <c r="A109" s="11" t="n"/>
      <c r="B109" s="12" t="n"/>
      <c r="C109" s="11" t="n"/>
      <c r="D109" s="12" t="n"/>
      <c r="E109" s="12" t="n"/>
      <c r="F109" s="13" t="n"/>
      <c r="G109" s="13" t="n"/>
      <c r="H109" s="11" t="n"/>
      <c r="I109" s="14" t="n"/>
      <c r="J109" s="14" t="n"/>
      <c r="K109" s="15" t="n"/>
      <c r="L109" s="11" t="n"/>
      <c r="M109" s="12" t="n"/>
      <c r="N109" s="12" t="n"/>
      <c r="O109" s="11" t="n"/>
      <c r="P109" s="12" t="n"/>
      <c r="Q109" s="12" t="n"/>
      <c r="R109" s="11" t="n"/>
      <c r="S109" s="12" t="n"/>
    </row>
    <row r="110">
      <c r="A110" s="11" t="n"/>
      <c r="B110" s="12" t="n"/>
      <c r="C110" s="11" t="n"/>
      <c r="D110" s="12" t="n"/>
      <c r="E110" s="12" t="n"/>
      <c r="F110" s="13" t="n"/>
      <c r="G110" s="13" t="n"/>
      <c r="H110" s="11" t="n"/>
      <c r="I110" s="14" t="n"/>
      <c r="J110" s="14" t="n"/>
      <c r="K110" s="15" t="n"/>
      <c r="L110" s="11" t="n"/>
      <c r="M110" s="12" t="n"/>
      <c r="N110" s="12" t="n"/>
      <c r="O110" s="11" t="n"/>
      <c r="P110" s="12" t="n"/>
      <c r="Q110" s="12" t="n"/>
      <c r="R110" s="11" t="n"/>
      <c r="S110" s="12" t="n"/>
    </row>
    <row r="111">
      <c r="A111" s="11" t="n"/>
      <c r="B111" s="12" t="n"/>
      <c r="C111" s="11" t="n"/>
      <c r="D111" s="12" t="n"/>
      <c r="E111" s="12" t="n"/>
      <c r="F111" s="13" t="n"/>
      <c r="G111" s="13" t="n"/>
      <c r="H111" s="11" t="n"/>
      <c r="I111" s="14" t="n"/>
      <c r="J111" s="14" t="n"/>
      <c r="K111" s="15" t="n"/>
      <c r="L111" s="11" t="n"/>
      <c r="M111" s="12" t="n"/>
      <c r="N111" s="12" t="n"/>
      <c r="O111" s="11" t="n"/>
      <c r="P111" s="12" t="n"/>
      <c r="Q111" s="12" t="n"/>
      <c r="R111" s="11" t="n"/>
      <c r="S111" s="12" t="n"/>
    </row>
    <row r="112">
      <c r="A112" s="11" t="n"/>
      <c r="B112" s="12" t="n"/>
      <c r="C112" s="11" t="n"/>
      <c r="D112" s="12" t="n"/>
      <c r="E112" s="12" t="n"/>
      <c r="F112" s="13" t="n"/>
      <c r="G112" s="13" t="n"/>
      <c r="H112" s="11" t="n"/>
      <c r="I112" s="14" t="n"/>
      <c r="J112" s="14" t="n"/>
      <c r="K112" s="15" t="n"/>
      <c r="L112" s="11" t="n"/>
      <c r="M112" s="12" t="n"/>
      <c r="N112" s="12" t="n"/>
      <c r="O112" s="11" t="n"/>
      <c r="P112" s="12" t="n"/>
      <c r="Q112" s="12" t="n"/>
      <c r="R112" s="11" t="n"/>
      <c r="S112" s="12" t="n"/>
    </row>
    <row r="113">
      <c r="A113" s="11" t="n"/>
      <c r="B113" s="12" t="n"/>
      <c r="C113" s="11" t="n"/>
      <c r="D113" s="12" t="n"/>
      <c r="E113" s="12" t="n"/>
      <c r="F113" s="13" t="n"/>
      <c r="G113" s="13" t="n"/>
      <c r="H113" s="11" t="n"/>
      <c r="I113" s="14" t="n"/>
      <c r="J113" s="14" t="n"/>
      <c r="K113" s="15" t="n"/>
      <c r="L113" s="11" t="n"/>
      <c r="M113" s="12" t="n"/>
      <c r="N113" s="12" t="n"/>
      <c r="O113" s="11" t="n"/>
      <c r="P113" s="12" t="n"/>
      <c r="Q113" s="12" t="n"/>
      <c r="R113" s="11" t="n"/>
      <c r="S113" s="12" t="n"/>
    </row>
    <row r="114">
      <c r="A114" s="11" t="n"/>
      <c r="B114" s="12" t="n"/>
      <c r="C114" s="11" t="n"/>
      <c r="D114" s="12" t="n"/>
      <c r="E114" s="12" t="n"/>
      <c r="F114" s="13" t="n"/>
      <c r="G114" s="13" t="n"/>
      <c r="H114" s="11" t="n"/>
      <c r="I114" s="14" t="n"/>
      <c r="J114" s="14" t="n"/>
      <c r="K114" s="15" t="n"/>
      <c r="L114" s="11" t="n"/>
      <c r="M114" s="12" t="n"/>
      <c r="N114" s="12" t="n"/>
      <c r="O114" s="11" t="n"/>
      <c r="P114" s="12" t="n"/>
      <c r="Q114" s="12" t="n"/>
      <c r="R114" s="11" t="n"/>
      <c r="S114" s="12" t="n"/>
    </row>
    <row r="115">
      <c r="A115" s="11" t="n"/>
      <c r="B115" s="12" t="n"/>
      <c r="C115" s="11" t="n"/>
      <c r="D115" s="12" t="n"/>
      <c r="E115" s="12" t="n"/>
      <c r="F115" s="13" t="n"/>
      <c r="G115" s="13" t="n"/>
      <c r="H115" s="11" t="n"/>
      <c r="I115" s="14" t="n"/>
      <c r="J115" s="14" t="n"/>
      <c r="K115" s="15" t="n"/>
      <c r="L115" s="11" t="n"/>
      <c r="M115" s="12" t="n"/>
      <c r="N115" s="12" t="n"/>
      <c r="O115" s="11" t="n"/>
      <c r="P115" s="12" t="n"/>
      <c r="Q115" s="12" t="n"/>
      <c r="R115" s="11" t="n"/>
      <c r="S115" s="12" t="n"/>
    </row>
    <row r="116">
      <c r="A116" s="11" t="n"/>
      <c r="B116" s="12" t="n"/>
      <c r="C116" s="11" t="n"/>
      <c r="D116" s="12" t="n"/>
      <c r="E116" s="12" t="n"/>
      <c r="F116" s="13" t="n"/>
      <c r="G116" s="13" t="n"/>
      <c r="H116" s="11" t="n"/>
      <c r="I116" s="14" t="n"/>
      <c r="J116" s="14" t="n"/>
      <c r="K116" s="15" t="n"/>
      <c r="L116" s="11" t="n"/>
      <c r="M116" s="12" t="n"/>
      <c r="N116" s="12" t="n"/>
      <c r="O116" s="11" t="n"/>
      <c r="P116" s="12" t="n"/>
      <c r="Q116" s="12" t="n"/>
      <c r="R116" s="11" t="n"/>
      <c r="S116" s="12" t="n"/>
    </row>
    <row r="117">
      <c r="A117" s="11" t="n"/>
      <c r="B117" s="12" t="n"/>
      <c r="C117" s="11" t="n"/>
      <c r="D117" s="12" t="n"/>
      <c r="E117" s="12" t="n"/>
      <c r="F117" s="13" t="n"/>
      <c r="G117" s="13" t="n"/>
      <c r="H117" s="11" t="n"/>
      <c r="I117" s="14" t="n"/>
      <c r="J117" s="14" t="n"/>
      <c r="K117" s="15" t="n"/>
      <c r="L117" s="11" t="n"/>
      <c r="M117" s="12" t="n"/>
      <c r="N117" s="12" t="n"/>
      <c r="O117" s="11" t="n"/>
      <c r="P117" s="12" t="n"/>
      <c r="Q117" s="12" t="n"/>
      <c r="R117" s="11" t="n"/>
      <c r="S117" s="12" t="n"/>
    </row>
    <row r="118">
      <c r="A118" s="11" t="n"/>
      <c r="B118" s="12" t="n"/>
      <c r="C118" s="11" t="n"/>
      <c r="D118" s="12" t="n"/>
      <c r="E118" s="12" t="n"/>
      <c r="F118" s="13" t="n"/>
      <c r="G118" s="13" t="n"/>
      <c r="H118" s="11" t="n"/>
      <c r="I118" s="14" t="n"/>
      <c r="J118" s="14" t="n"/>
      <c r="K118" s="15" t="n"/>
      <c r="L118" s="11" t="n"/>
      <c r="M118" s="12" t="n"/>
      <c r="N118" s="12" t="n"/>
      <c r="O118" s="11" t="n"/>
      <c r="P118" s="12" t="n"/>
      <c r="Q118" s="12" t="n"/>
      <c r="R118" s="11" t="n"/>
      <c r="S118" s="12" t="n"/>
    </row>
    <row r="119">
      <c r="A119" s="11" t="n"/>
      <c r="B119" s="12" t="n"/>
      <c r="C119" s="11" t="n"/>
      <c r="D119" s="12" t="n"/>
      <c r="E119" s="12" t="n"/>
      <c r="F119" s="13" t="n"/>
      <c r="G119" s="13" t="n"/>
      <c r="H119" s="11" t="n"/>
      <c r="I119" s="14" t="n"/>
      <c r="J119" s="14" t="n"/>
      <c r="K119" s="15" t="n"/>
      <c r="L119" s="11" t="n"/>
      <c r="M119" s="12" t="n"/>
      <c r="N119" s="12" t="n"/>
      <c r="O119" s="11" t="n"/>
      <c r="P119" s="12" t="n"/>
      <c r="Q119" s="12" t="n"/>
      <c r="R119" s="11" t="n"/>
      <c r="S119" s="12" t="n"/>
    </row>
    <row r="120">
      <c r="A120" s="11" t="n"/>
      <c r="B120" s="12" t="n"/>
      <c r="C120" s="11" t="n"/>
      <c r="D120" s="12" t="n"/>
      <c r="E120" s="12" t="n"/>
      <c r="F120" s="13" t="n"/>
      <c r="G120" s="13" t="n"/>
      <c r="H120" s="11" t="n"/>
      <c r="I120" s="14" t="n"/>
      <c r="J120" s="14" t="n"/>
      <c r="K120" s="15" t="n"/>
      <c r="L120" s="11" t="n"/>
      <c r="M120" s="12" t="n"/>
      <c r="N120" s="12" t="n"/>
      <c r="O120" s="11" t="n"/>
      <c r="P120" s="12" t="n"/>
      <c r="Q120" s="12" t="n"/>
      <c r="R120" s="11" t="n"/>
      <c r="S120" s="12" t="n"/>
    </row>
    <row r="121">
      <c r="A121" s="11" t="n"/>
      <c r="B121" s="12" t="n"/>
      <c r="C121" s="11" t="n"/>
      <c r="D121" s="12" t="n"/>
      <c r="E121" s="12" t="n"/>
      <c r="F121" s="13" t="n"/>
      <c r="G121" s="13" t="n"/>
      <c r="H121" s="11" t="n"/>
      <c r="I121" s="14" t="n"/>
      <c r="J121" s="14" t="n"/>
      <c r="K121" s="15" t="n"/>
      <c r="L121" s="11" t="n"/>
      <c r="M121" s="12" t="n"/>
      <c r="N121" s="12" t="n"/>
      <c r="O121" s="11" t="n"/>
      <c r="P121" s="12" t="n"/>
      <c r="Q121" s="12" t="n"/>
      <c r="R121" s="11" t="n"/>
      <c r="S121" s="12" t="n"/>
    </row>
    <row r="122">
      <c r="A122" s="11" t="n"/>
      <c r="B122" s="12" t="n"/>
      <c r="C122" s="11" t="n"/>
      <c r="D122" s="12" t="n"/>
      <c r="E122" s="12" t="n"/>
      <c r="F122" s="13" t="n"/>
      <c r="G122" s="13" t="n"/>
      <c r="H122" s="11" t="n"/>
      <c r="I122" s="14" t="n"/>
      <c r="J122" s="14" t="n"/>
      <c r="K122" s="15" t="n"/>
      <c r="L122" s="11" t="n"/>
      <c r="M122" s="12" t="n"/>
      <c r="N122" s="12" t="n"/>
      <c r="O122" s="11" t="n"/>
      <c r="P122" s="12" t="n"/>
      <c r="Q122" s="12" t="n"/>
      <c r="R122" s="11" t="n"/>
      <c r="S122" s="12" t="n"/>
    </row>
    <row r="123">
      <c r="A123" s="11" t="n"/>
      <c r="B123" s="12" t="n"/>
      <c r="C123" s="11" t="n"/>
      <c r="D123" s="12" t="n"/>
      <c r="E123" s="12" t="n"/>
      <c r="F123" s="13" t="n"/>
      <c r="G123" s="13" t="n"/>
      <c r="H123" s="11" t="n"/>
      <c r="I123" s="14" t="n"/>
      <c r="J123" s="14" t="n"/>
      <c r="K123" s="15" t="n"/>
      <c r="L123" s="11" t="n"/>
      <c r="M123" s="12" t="n"/>
      <c r="N123" s="12" t="n"/>
      <c r="O123" s="11" t="n"/>
      <c r="P123" s="12" t="n"/>
      <c r="Q123" s="12" t="n"/>
      <c r="R123" s="11" t="n"/>
      <c r="S123" s="12" t="n"/>
    </row>
    <row r="124">
      <c r="A124" s="11" t="n"/>
      <c r="B124" s="12" t="n"/>
      <c r="C124" s="11" t="n"/>
      <c r="D124" s="12" t="n"/>
      <c r="E124" s="12" t="n"/>
      <c r="F124" s="13" t="n"/>
      <c r="G124" s="13" t="n"/>
      <c r="H124" s="11" t="n"/>
      <c r="I124" s="14" t="n"/>
      <c r="J124" s="14" t="n"/>
      <c r="K124" s="15" t="n"/>
      <c r="L124" s="11" t="n"/>
      <c r="M124" s="12" t="n"/>
      <c r="N124" s="12" t="n"/>
      <c r="O124" s="11" t="n"/>
      <c r="P124" s="12" t="n"/>
      <c r="Q124" s="12" t="n"/>
      <c r="R124" s="11" t="n"/>
      <c r="S124" s="12" t="n"/>
    </row>
    <row r="125">
      <c r="A125" s="11" t="n"/>
      <c r="B125" s="12" t="n"/>
      <c r="C125" s="11" t="n"/>
      <c r="D125" s="12" t="n"/>
      <c r="E125" s="12" t="n"/>
      <c r="F125" s="13" t="n"/>
      <c r="G125" s="13" t="n"/>
      <c r="H125" s="11" t="n"/>
      <c r="I125" s="14" t="n"/>
      <c r="J125" s="14" t="n"/>
      <c r="K125" s="15" t="n"/>
      <c r="L125" s="11" t="n"/>
      <c r="M125" s="12" t="n"/>
      <c r="N125" s="12" t="n"/>
      <c r="O125" s="11" t="n"/>
      <c r="P125" s="12" t="n"/>
      <c r="Q125" s="12" t="n"/>
      <c r="R125" s="11" t="n"/>
      <c r="S125" s="12" t="n"/>
    </row>
    <row r="126">
      <c r="A126" s="11" t="n"/>
      <c r="B126" s="12" t="n"/>
      <c r="C126" s="11" t="n"/>
      <c r="D126" s="12" t="n"/>
      <c r="E126" s="12" t="n"/>
      <c r="F126" s="13" t="n"/>
      <c r="G126" s="13" t="n"/>
      <c r="H126" s="11" t="n"/>
      <c r="I126" s="14" t="n"/>
      <c r="J126" s="14" t="n"/>
      <c r="K126" s="15" t="n"/>
      <c r="L126" s="11" t="n"/>
      <c r="M126" s="12" t="n"/>
      <c r="N126" s="12" t="n"/>
      <c r="O126" s="11" t="n"/>
      <c r="P126" s="12" t="n"/>
      <c r="Q126" s="12" t="n"/>
      <c r="R126" s="11" t="n"/>
      <c r="S126" s="12" t="n"/>
    </row>
    <row r="127">
      <c r="A127" s="11" t="n"/>
      <c r="B127" s="12" t="n"/>
      <c r="C127" s="11" t="n"/>
      <c r="D127" s="12" t="n"/>
      <c r="E127" s="12" t="n"/>
      <c r="F127" s="13" t="n"/>
      <c r="G127" s="13" t="n"/>
      <c r="H127" s="11" t="n"/>
      <c r="I127" s="14" t="n"/>
      <c r="J127" s="14" t="n"/>
      <c r="K127" s="15" t="n"/>
      <c r="L127" s="11" t="n"/>
      <c r="M127" s="12" t="n"/>
      <c r="N127" s="12" t="n"/>
      <c r="O127" s="11" t="n"/>
      <c r="P127" s="12" t="n"/>
      <c r="Q127" s="12" t="n"/>
      <c r="R127" s="11" t="n"/>
      <c r="S127" s="12" t="n"/>
    </row>
    <row r="128">
      <c r="A128" s="11" t="n"/>
      <c r="B128" s="12" t="n"/>
      <c r="C128" s="11" t="n"/>
      <c r="D128" s="12" t="n"/>
      <c r="E128" s="12" t="n"/>
      <c r="F128" s="13" t="n"/>
      <c r="G128" s="13" t="n"/>
      <c r="H128" s="11" t="n"/>
      <c r="I128" s="14" t="n"/>
      <c r="J128" s="14" t="n"/>
      <c r="K128" s="15" t="n"/>
      <c r="L128" s="11" t="n"/>
      <c r="M128" s="12" t="n"/>
      <c r="N128" s="12" t="n"/>
      <c r="O128" s="11" t="n"/>
      <c r="P128" s="12" t="n"/>
      <c r="Q128" s="12" t="n"/>
      <c r="R128" s="11" t="n"/>
      <c r="S128" s="12" t="n"/>
    </row>
    <row r="129">
      <c r="A129" s="11" t="n"/>
      <c r="B129" s="12" t="n"/>
      <c r="C129" s="11" t="n"/>
      <c r="D129" s="12" t="n"/>
      <c r="E129" s="12" t="n"/>
      <c r="F129" s="13" t="n"/>
      <c r="G129" s="13" t="n"/>
      <c r="H129" s="11" t="n"/>
      <c r="I129" s="14" t="n"/>
      <c r="J129" s="14" t="n"/>
      <c r="K129" s="15" t="n"/>
      <c r="L129" s="11" t="n"/>
      <c r="M129" s="12" t="n"/>
      <c r="N129" s="12" t="n"/>
      <c r="O129" s="11" t="n"/>
      <c r="P129" s="12" t="n"/>
      <c r="Q129" s="12" t="n"/>
      <c r="R129" s="11" t="n"/>
      <c r="S129" s="12" t="n"/>
    </row>
    <row r="130">
      <c r="A130" s="11" t="n"/>
      <c r="B130" s="12" t="n"/>
      <c r="C130" s="11" t="n"/>
      <c r="D130" s="12" t="n"/>
      <c r="E130" s="12" t="n"/>
      <c r="F130" s="13" t="n"/>
      <c r="G130" s="13" t="n"/>
      <c r="H130" s="11" t="n"/>
      <c r="I130" s="14" t="n"/>
      <c r="J130" s="14" t="n"/>
      <c r="K130" s="15" t="n"/>
      <c r="L130" s="11" t="n"/>
      <c r="M130" s="12" t="n"/>
      <c r="N130" s="12" t="n"/>
      <c r="O130" s="11" t="n"/>
      <c r="P130" s="12" t="n"/>
      <c r="Q130" s="12" t="n"/>
      <c r="R130" s="11" t="n"/>
      <c r="S130" s="12" t="n"/>
    </row>
    <row r="131">
      <c r="A131" s="11" t="n"/>
      <c r="B131" s="12" t="n"/>
      <c r="C131" s="11" t="n"/>
      <c r="D131" s="12" t="n"/>
      <c r="E131" s="12" t="n"/>
      <c r="F131" s="13" t="n"/>
      <c r="G131" s="13" t="n"/>
      <c r="H131" s="11" t="n"/>
      <c r="I131" s="14" t="n"/>
      <c r="J131" s="14" t="n"/>
      <c r="K131" s="15" t="n"/>
      <c r="L131" s="11" t="n"/>
      <c r="M131" s="12" t="n"/>
      <c r="N131" s="12" t="n"/>
      <c r="O131" s="11" t="n"/>
      <c r="P131" s="12" t="n"/>
      <c r="Q131" s="12" t="n"/>
      <c r="R131" s="11" t="n"/>
      <c r="S131" s="12" t="n"/>
    </row>
    <row r="132">
      <c r="A132" s="11" t="n"/>
      <c r="B132" s="12" t="n"/>
      <c r="C132" s="11" t="n"/>
      <c r="D132" s="12" t="n"/>
      <c r="E132" s="12" t="n"/>
      <c r="F132" s="13" t="n"/>
      <c r="G132" s="13" t="n"/>
      <c r="H132" s="11" t="n"/>
      <c r="I132" s="14" t="n"/>
      <c r="J132" s="14" t="n"/>
      <c r="K132" s="15" t="n"/>
      <c r="L132" s="11" t="n"/>
      <c r="M132" s="12" t="n"/>
      <c r="N132" s="12" t="n"/>
      <c r="O132" s="11" t="n"/>
      <c r="P132" s="12" t="n"/>
      <c r="Q132" s="12" t="n"/>
      <c r="R132" s="11" t="n"/>
      <c r="S132" s="12" t="n"/>
    </row>
    <row r="133">
      <c r="A133" s="11" t="n"/>
      <c r="B133" s="12" t="n"/>
      <c r="C133" s="11" t="n"/>
      <c r="D133" s="12" t="n"/>
      <c r="E133" s="12" t="n"/>
      <c r="F133" s="13" t="n"/>
      <c r="G133" s="13" t="n"/>
      <c r="H133" s="11" t="n"/>
      <c r="I133" s="14" t="n"/>
      <c r="J133" s="14" t="n"/>
      <c r="K133" s="15" t="n"/>
      <c r="L133" s="11" t="n"/>
      <c r="M133" s="12" t="n"/>
      <c r="N133" s="12" t="n"/>
      <c r="O133" s="11" t="n"/>
      <c r="P133" s="12" t="n"/>
      <c r="Q133" s="12" t="n"/>
      <c r="R133" s="11" t="n"/>
      <c r="S133" s="12" t="n"/>
    </row>
    <row r="134">
      <c r="A134" s="11" t="n"/>
      <c r="B134" s="12" t="n"/>
      <c r="C134" s="11" t="n"/>
      <c r="D134" s="12" t="n"/>
      <c r="E134" s="12" t="n"/>
      <c r="F134" s="13" t="n"/>
      <c r="G134" s="13" t="n"/>
      <c r="H134" s="11" t="n"/>
      <c r="I134" s="14" t="n"/>
      <c r="J134" s="14" t="n"/>
      <c r="K134" s="15" t="n"/>
      <c r="L134" s="11" t="n"/>
      <c r="M134" s="12" t="n"/>
      <c r="N134" s="12" t="n"/>
      <c r="O134" s="11" t="n"/>
      <c r="P134" s="12" t="n"/>
      <c r="Q134" s="12" t="n"/>
      <c r="R134" s="11" t="n"/>
      <c r="S134" s="12" t="n"/>
    </row>
    <row r="135">
      <c r="A135" s="11" t="n"/>
      <c r="B135" s="12" t="n"/>
      <c r="C135" s="11" t="n"/>
      <c r="D135" s="12" t="n"/>
      <c r="E135" s="12" t="n"/>
      <c r="F135" s="13" t="n"/>
      <c r="G135" s="13" t="n"/>
      <c r="H135" s="11" t="n"/>
      <c r="I135" s="14" t="n"/>
      <c r="J135" s="14" t="n"/>
      <c r="K135" s="15" t="n"/>
      <c r="L135" s="11" t="n"/>
      <c r="M135" s="12" t="n"/>
      <c r="N135" s="12" t="n"/>
      <c r="O135" s="11" t="n"/>
      <c r="P135" s="12" t="n"/>
      <c r="Q135" s="12" t="n"/>
      <c r="R135" s="11" t="n"/>
      <c r="S135" s="12" t="n"/>
    </row>
    <row r="136">
      <c r="A136" s="11" t="n"/>
      <c r="B136" s="12" t="n"/>
      <c r="C136" s="11" t="n"/>
      <c r="D136" s="12" t="n"/>
      <c r="E136" s="12" t="n"/>
      <c r="F136" s="13" t="n"/>
      <c r="G136" s="13" t="n"/>
      <c r="H136" s="11" t="n"/>
      <c r="I136" s="14" t="n"/>
      <c r="J136" s="14" t="n"/>
      <c r="K136" s="15" t="n"/>
      <c r="L136" s="11" t="n"/>
      <c r="M136" s="12" t="n"/>
      <c r="N136" s="12" t="n"/>
      <c r="O136" s="11" t="n"/>
      <c r="P136" s="12" t="n"/>
      <c r="Q136" s="12" t="n"/>
      <c r="R136" s="11" t="n"/>
      <c r="S136" s="12" t="n"/>
    </row>
    <row r="137">
      <c r="A137" s="11" t="n"/>
      <c r="B137" s="12" t="n"/>
      <c r="C137" s="11" t="n"/>
      <c r="D137" s="12" t="n"/>
      <c r="E137" s="12" t="n"/>
      <c r="F137" s="13" t="n"/>
      <c r="G137" s="13" t="n"/>
      <c r="H137" s="11" t="n"/>
      <c r="I137" s="14" t="n"/>
      <c r="J137" s="14" t="n"/>
      <c r="K137" s="15" t="n"/>
      <c r="L137" s="11" t="n"/>
      <c r="M137" s="12" t="n"/>
      <c r="N137" s="12" t="n"/>
      <c r="O137" s="11" t="n"/>
      <c r="P137" s="12" t="n"/>
      <c r="Q137" s="12" t="n"/>
      <c r="R137" s="11" t="n"/>
      <c r="S137" s="12" t="n"/>
    </row>
    <row r="138">
      <c r="A138" s="11" t="n"/>
      <c r="B138" s="12" t="n"/>
      <c r="C138" s="11" t="n"/>
      <c r="D138" s="12" t="n"/>
      <c r="E138" s="12" t="n"/>
      <c r="F138" s="13" t="n"/>
      <c r="G138" s="13" t="n"/>
      <c r="H138" s="11" t="n"/>
      <c r="I138" s="14" t="n"/>
      <c r="J138" s="14" t="n"/>
      <c r="K138" s="15" t="n"/>
      <c r="L138" s="11" t="n"/>
      <c r="M138" s="12" t="n"/>
      <c r="N138" s="12" t="n"/>
      <c r="O138" s="11" t="n"/>
      <c r="P138" s="12" t="n"/>
      <c r="Q138" s="12" t="n"/>
      <c r="R138" s="11" t="n"/>
      <c r="S138" s="12" t="n"/>
    </row>
    <row r="139">
      <c r="A139" s="11" t="n"/>
      <c r="B139" s="12" t="n"/>
      <c r="C139" s="11" t="n"/>
      <c r="D139" s="12" t="n"/>
      <c r="E139" s="12" t="n"/>
      <c r="F139" s="13" t="n"/>
      <c r="G139" s="13" t="n"/>
      <c r="H139" s="11" t="n"/>
      <c r="I139" s="14" t="n"/>
      <c r="J139" s="14" t="n"/>
      <c r="K139" s="15" t="n"/>
      <c r="L139" s="11" t="n"/>
      <c r="M139" s="12" t="n"/>
      <c r="N139" s="12" t="n"/>
      <c r="O139" s="11" t="n"/>
      <c r="P139" s="12" t="n"/>
      <c r="Q139" s="12" t="n"/>
      <c r="R139" s="11" t="n"/>
      <c r="S139" s="12" t="n"/>
    </row>
    <row r="140">
      <c r="A140" s="11" t="n"/>
      <c r="B140" s="12" t="n"/>
      <c r="C140" s="11" t="n"/>
      <c r="D140" s="12" t="n"/>
      <c r="E140" s="12" t="n"/>
      <c r="F140" s="13" t="n"/>
      <c r="G140" s="13" t="n"/>
      <c r="H140" s="11" t="n"/>
      <c r="I140" s="14" t="n"/>
      <c r="J140" s="14" t="n"/>
      <c r="K140" s="15" t="n"/>
      <c r="L140" s="11" t="n"/>
      <c r="M140" s="12" t="n"/>
      <c r="N140" s="12" t="n"/>
      <c r="O140" s="11" t="n"/>
      <c r="P140" s="12" t="n"/>
      <c r="Q140" s="12" t="n"/>
      <c r="R140" s="11" t="n"/>
      <c r="S140" s="12" t="n"/>
    </row>
    <row r="141">
      <c r="A141" s="11" t="n"/>
      <c r="B141" s="12" t="n"/>
      <c r="C141" s="11" t="n"/>
      <c r="D141" s="12" t="n"/>
      <c r="E141" s="12" t="n"/>
      <c r="F141" s="13" t="n"/>
      <c r="G141" s="13" t="n"/>
      <c r="H141" s="11" t="n"/>
      <c r="I141" s="14" t="n"/>
      <c r="J141" s="14" t="n"/>
      <c r="K141" s="15" t="n"/>
      <c r="L141" s="11" t="n"/>
      <c r="M141" s="12" t="n"/>
      <c r="N141" s="12" t="n"/>
      <c r="O141" s="11" t="n"/>
      <c r="P141" s="12" t="n"/>
      <c r="Q141" s="12" t="n"/>
      <c r="R141" s="11" t="n"/>
      <c r="S141" s="12" t="n"/>
    </row>
    <row r="142">
      <c r="A142" s="11" t="n"/>
      <c r="B142" s="12" t="n"/>
      <c r="C142" s="11" t="n"/>
      <c r="D142" s="12" t="n"/>
      <c r="E142" s="12" t="n"/>
      <c r="F142" s="13" t="n"/>
      <c r="G142" s="13" t="n"/>
      <c r="H142" s="11" t="n"/>
      <c r="I142" s="14" t="n"/>
      <c r="J142" s="14" t="n"/>
      <c r="K142" s="15" t="n"/>
      <c r="L142" s="11" t="n"/>
      <c r="M142" s="12" t="n"/>
      <c r="N142" s="12" t="n"/>
      <c r="O142" s="11" t="n"/>
      <c r="P142" s="12" t="n"/>
      <c r="Q142" s="12" t="n"/>
      <c r="R142" s="11" t="n"/>
      <c r="S142" s="12" t="n"/>
    </row>
    <row r="143">
      <c r="A143" s="11" t="n"/>
      <c r="B143" s="12" t="n"/>
      <c r="C143" s="11" t="n"/>
      <c r="D143" s="12" t="n"/>
      <c r="E143" s="12" t="n"/>
      <c r="F143" s="13" t="n"/>
      <c r="G143" s="13" t="n"/>
      <c r="H143" s="11" t="n"/>
      <c r="I143" s="14" t="n"/>
      <c r="J143" s="14" t="n"/>
      <c r="K143" s="15" t="n"/>
      <c r="L143" s="11" t="n"/>
      <c r="M143" s="12" t="n"/>
      <c r="N143" s="12" t="n"/>
      <c r="O143" s="11" t="n"/>
      <c r="P143" s="12" t="n"/>
      <c r="Q143" s="12" t="n"/>
      <c r="R143" s="11" t="n"/>
      <c r="S143" s="12" t="n"/>
    </row>
    <row r="144">
      <c r="A144" s="11" t="n"/>
      <c r="B144" s="12" t="n"/>
      <c r="C144" s="11" t="n"/>
      <c r="D144" s="12" t="n"/>
      <c r="E144" s="12" t="n"/>
      <c r="F144" s="13" t="n"/>
      <c r="G144" s="13" t="n"/>
      <c r="H144" s="11" t="n"/>
      <c r="I144" s="14" t="n"/>
      <c r="J144" s="14" t="n"/>
      <c r="K144" s="15" t="n"/>
      <c r="L144" s="11" t="n"/>
      <c r="M144" s="12" t="n"/>
      <c r="N144" s="12" t="n"/>
      <c r="O144" s="11" t="n"/>
      <c r="P144" s="12" t="n"/>
      <c r="Q144" s="12" t="n"/>
      <c r="R144" s="11" t="n"/>
      <c r="S144" s="12" t="n"/>
    </row>
    <row r="145">
      <c r="A145" s="11" t="n"/>
      <c r="B145" s="12" t="n"/>
      <c r="C145" s="11" t="n"/>
      <c r="D145" s="12" t="n"/>
      <c r="E145" s="12" t="n"/>
      <c r="F145" s="13" t="n"/>
      <c r="G145" s="13" t="n"/>
      <c r="H145" s="11" t="n"/>
      <c r="I145" s="14" t="n"/>
      <c r="J145" s="14" t="n"/>
      <c r="K145" s="15" t="n"/>
      <c r="L145" s="11" t="n"/>
      <c r="M145" s="12" t="n"/>
      <c r="N145" s="12" t="n"/>
      <c r="O145" s="11" t="n"/>
      <c r="P145" s="12" t="n"/>
      <c r="Q145" s="12" t="n"/>
      <c r="R145" s="11" t="n"/>
      <c r="S145" s="12" t="n"/>
    </row>
    <row r="146">
      <c r="A146" s="11" t="n"/>
      <c r="B146" s="12" t="n"/>
      <c r="C146" s="11" t="n"/>
      <c r="D146" s="12" t="n"/>
      <c r="E146" s="12" t="n"/>
      <c r="F146" s="13" t="n"/>
      <c r="G146" s="13" t="n"/>
      <c r="H146" s="11" t="n"/>
      <c r="I146" s="14" t="n"/>
      <c r="J146" s="14" t="n"/>
      <c r="K146" s="15" t="n"/>
      <c r="L146" s="11" t="n"/>
      <c r="M146" s="12" t="n"/>
      <c r="N146" s="12" t="n"/>
      <c r="O146" s="11" t="n"/>
      <c r="P146" s="12" t="n"/>
      <c r="Q146" s="12" t="n"/>
      <c r="R146" s="11" t="n"/>
      <c r="S146" s="12" t="n"/>
    </row>
    <row r="147">
      <c r="A147" s="11" t="n"/>
      <c r="B147" s="12" t="n"/>
      <c r="C147" s="11" t="n"/>
      <c r="D147" s="12" t="n"/>
      <c r="E147" s="12" t="n"/>
      <c r="F147" s="13" t="n"/>
      <c r="G147" s="13" t="n"/>
      <c r="H147" s="11" t="n"/>
      <c r="I147" s="14" t="n"/>
      <c r="J147" s="14" t="n"/>
      <c r="K147" s="15" t="n"/>
      <c r="L147" s="11" t="n"/>
      <c r="M147" s="12" t="n"/>
      <c r="N147" s="12" t="n"/>
      <c r="O147" s="11" t="n"/>
      <c r="P147" s="12" t="n"/>
      <c r="Q147" s="12" t="n"/>
      <c r="R147" s="11" t="n"/>
      <c r="S147" s="12" t="n"/>
    </row>
    <row r="148">
      <c r="A148" s="11" t="n"/>
      <c r="B148" s="12" t="n"/>
      <c r="C148" s="11" t="n"/>
      <c r="D148" s="12" t="n"/>
      <c r="E148" s="12" t="n"/>
      <c r="F148" s="13" t="n"/>
      <c r="G148" s="13" t="n"/>
      <c r="H148" s="11" t="n"/>
      <c r="I148" s="14" t="n"/>
      <c r="J148" s="14" t="n"/>
      <c r="K148" s="15" t="n"/>
      <c r="L148" s="11" t="n"/>
      <c r="M148" s="12" t="n"/>
      <c r="N148" s="12" t="n"/>
      <c r="O148" s="11" t="n"/>
      <c r="P148" s="12" t="n"/>
      <c r="Q148" s="12" t="n"/>
      <c r="R148" s="11" t="n"/>
      <c r="S148" s="12" t="n"/>
    </row>
    <row r="149">
      <c r="A149" s="11" t="n"/>
      <c r="B149" s="12" t="n"/>
      <c r="C149" s="11" t="n"/>
      <c r="D149" s="12" t="n"/>
      <c r="E149" s="12" t="n"/>
      <c r="F149" s="13" t="n"/>
      <c r="G149" s="13" t="n"/>
      <c r="H149" s="11" t="n"/>
      <c r="I149" s="14" t="n"/>
      <c r="J149" s="14" t="n"/>
      <c r="K149" s="15" t="n"/>
      <c r="L149" s="11" t="n"/>
      <c r="M149" s="12" t="n"/>
      <c r="N149" s="12" t="n"/>
      <c r="O149" s="11" t="n"/>
      <c r="P149" s="12" t="n"/>
      <c r="Q149" s="12" t="n"/>
      <c r="R149" s="11" t="n"/>
      <c r="S149" s="12" t="n"/>
    </row>
    <row r="150">
      <c r="A150" s="11" t="n"/>
      <c r="B150" s="12" t="n"/>
      <c r="C150" s="11" t="n"/>
      <c r="D150" s="12" t="n"/>
      <c r="E150" s="12" t="n"/>
      <c r="F150" s="13" t="n"/>
      <c r="G150" s="13" t="n"/>
      <c r="H150" s="11" t="n"/>
      <c r="I150" s="14" t="n"/>
      <c r="J150" s="14" t="n"/>
      <c r="K150" s="15" t="n"/>
      <c r="L150" s="11" t="n"/>
      <c r="M150" s="12" t="n"/>
      <c r="N150" s="12" t="n"/>
      <c r="O150" s="11" t="n"/>
      <c r="P150" s="12" t="n"/>
      <c r="Q150" s="12" t="n"/>
      <c r="R150" s="11" t="n"/>
      <c r="S150" s="12" t="n"/>
    </row>
    <row r="151">
      <c r="A151" s="11" t="n"/>
      <c r="B151" s="12" t="n"/>
      <c r="C151" s="11" t="n"/>
      <c r="D151" s="12" t="n"/>
      <c r="E151" s="12" t="n"/>
      <c r="F151" s="13" t="n"/>
      <c r="G151" s="13" t="n"/>
      <c r="H151" s="11" t="n"/>
      <c r="I151" s="14" t="n"/>
      <c r="J151" s="14" t="n"/>
      <c r="K151" s="15" t="n"/>
      <c r="L151" s="11" t="n"/>
      <c r="M151" s="12" t="n"/>
      <c r="N151" s="12" t="n"/>
      <c r="O151" s="11" t="n"/>
      <c r="P151" s="12" t="n"/>
      <c r="Q151" s="12" t="n"/>
      <c r="R151" s="11" t="n"/>
      <c r="S151" s="12" t="n"/>
    </row>
    <row r="152">
      <c r="A152" s="11" t="n"/>
      <c r="B152" s="12" t="n"/>
      <c r="C152" s="11" t="n"/>
      <c r="D152" s="12" t="n"/>
      <c r="E152" s="12" t="n"/>
      <c r="F152" s="13" t="n"/>
      <c r="G152" s="13" t="n"/>
      <c r="H152" s="11" t="n"/>
      <c r="I152" s="14" t="n"/>
      <c r="J152" s="14" t="n"/>
      <c r="K152" s="15" t="n"/>
      <c r="L152" s="11" t="n"/>
      <c r="M152" s="12" t="n"/>
      <c r="N152" s="12" t="n"/>
      <c r="O152" s="11" t="n"/>
      <c r="P152" s="12" t="n"/>
      <c r="Q152" s="12" t="n"/>
      <c r="R152" s="11" t="n"/>
      <c r="S152" s="12" t="n"/>
    </row>
    <row r="153">
      <c r="A153" s="11" t="n"/>
      <c r="B153" s="12" t="n"/>
      <c r="C153" s="11" t="n"/>
      <c r="D153" s="12" t="n"/>
      <c r="E153" s="12" t="n"/>
      <c r="F153" s="13" t="n"/>
      <c r="G153" s="13" t="n"/>
      <c r="H153" s="11" t="n"/>
      <c r="I153" s="14" t="n"/>
      <c r="J153" s="14" t="n"/>
      <c r="K153" s="15" t="n"/>
      <c r="L153" s="11" t="n"/>
      <c r="M153" s="12" t="n"/>
      <c r="N153" s="12" t="n"/>
      <c r="O153" s="11" t="n"/>
      <c r="P153" s="12" t="n"/>
      <c r="Q153" s="12" t="n"/>
      <c r="R153" s="11" t="n"/>
      <c r="S153" s="12" t="n"/>
    </row>
    <row r="154">
      <c r="A154" s="11" t="n"/>
      <c r="B154" s="12" t="n"/>
      <c r="C154" s="11" t="n"/>
      <c r="D154" s="12" t="n"/>
      <c r="E154" s="12" t="n"/>
      <c r="F154" s="13" t="n"/>
      <c r="G154" s="13" t="n"/>
      <c r="H154" s="11" t="n"/>
      <c r="I154" s="14" t="n"/>
      <c r="J154" s="14" t="n"/>
      <c r="K154" s="15" t="n"/>
      <c r="L154" s="11" t="n"/>
      <c r="M154" s="12" t="n"/>
      <c r="N154" s="12" t="n"/>
      <c r="O154" s="11" t="n"/>
      <c r="P154" s="12" t="n"/>
      <c r="Q154" s="12" t="n"/>
      <c r="R154" s="11" t="n"/>
      <c r="S154" s="12" t="n"/>
    </row>
    <row r="155">
      <c r="A155" s="11" t="n"/>
      <c r="B155" s="12" t="n"/>
      <c r="C155" s="11" t="n"/>
      <c r="D155" s="12" t="n"/>
      <c r="E155" s="12" t="n"/>
      <c r="F155" s="13" t="n"/>
      <c r="G155" s="13" t="n"/>
      <c r="H155" s="11" t="n"/>
      <c r="I155" s="14" t="n"/>
      <c r="J155" s="14" t="n"/>
      <c r="K155" s="15" t="n"/>
      <c r="L155" s="11" t="n"/>
      <c r="M155" s="12" t="n"/>
      <c r="N155" s="12" t="n"/>
      <c r="O155" s="11" t="n"/>
      <c r="P155" s="12" t="n"/>
      <c r="Q155" s="12" t="n"/>
      <c r="R155" s="11" t="n"/>
      <c r="S155" s="12" t="n"/>
    </row>
    <row r="156">
      <c r="A156" s="11" t="n"/>
      <c r="B156" s="12" t="n"/>
      <c r="C156" s="11" t="n"/>
      <c r="D156" s="12" t="n"/>
      <c r="E156" s="12" t="n"/>
      <c r="F156" s="13" t="n"/>
      <c r="G156" s="13" t="n"/>
      <c r="H156" s="11" t="n"/>
      <c r="I156" s="14" t="n"/>
      <c r="J156" s="14" t="n"/>
      <c r="K156" s="15" t="n"/>
      <c r="L156" s="11" t="n"/>
      <c r="M156" s="12" t="n"/>
      <c r="N156" s="12" t="n"/>
      <c r="O156" s="11" t="n"/>
      <c r="P156" s="12" t="n"/>
      <c r="Q156" s="12" t="n"/>
      <c r="R156" s="11" t="n"/>
      <c r="S156" s="12" t="n"/>
    </row>
    <row r="157">
      <c r="A157" s="11" t="n"/>
      <c r="B157" s="12" t="n"/>
      <c r="C157" s="11" t="n"/>
      <c r="D157" s="12" t="n"/>
      <c r="E157" s="12" t="n"/>
      <c r="F157" s="13" t="n"/>
      <c r="G157" s="13" t="n"/>
      <c r="H157" s="11" t="n"/>
      <c r="I157" s="14" t="n"/>
      <c r="J157" s="14" t="n"/>
      <c r="K157" s="15" t="n"/>
      <c r="L157" s="11" t="n"/>
      <c r="M157" s="12" t="n"/>
      <c r="N157" s="12" t="n"/>
      <c r="O157" s="11" t="n"/>
      <c r="P157" s="12" t="n"/>
      <c r="Q157" s="12" t="n"/>
      <c r="R157" s="11" t="n"/>
      <c r="S157" s="12" t="n"/>
    </row>
    <row r="158">
      <c r="A158" s="11" t="n"/>
      <c r="B158" s="12" t="n"/>
      <c r="C158" s="11" t="n"/>
      <c r="D158" s="12" t="n"/>
      <c r="E158" s="12" t="n"/>
      <c r="F158" s="13" t="n"/>
      <c r="G158" s="13" t="n"/>
      <c r="H158" s="11" t="n"/>
      <c r="I158" s="14" t="n"/>
      <c r="J158" s="14" t="n"/>
      <c r="K158" s="15" t="n"/>
      <c r="L158" s="11" t="n"/>
      <c r="M158" s="12" t="n"/>
      <c r="N158" s="12" t="n"/>
      <c r="O158" s="11" t="n"/>
      <c r="P158" s="12" t="n"/>
      <c r="Q158" s="12" t="n"/>
      <c r="R158" s="11" t="n"/>
      <c r="S158" s="12" t="n"/>
    </row>
    <row r="159">
      <c r="A159" s="11" t="n"/>
      <c r="B159" s="12" t="n"/>
      <c r="C159" s="11" t="n"/>
      <c r="D159" s="12" t="n"/>
      <c r="E159" s="12" t="n"/>
      <c r="F159" s="13" t="n"/>
      <c r="G159" s="13" t="n"/>
      <c r="H159" s="11" t="n"/>
      <c r="I159" s="14" t="n"/>
      <c r="J159" s="14" t="n"/>
      <c r="K159" s="15" t="n"/>
      <c r="L159" s="11" t="n"/>
      <c r="M159" s="12" t="n"/>
      <c r="N159" s="12" t="n"/>
      <c r="O159" s="11" t="n"/>
      <c r="P159" s="12" t="n"/>
      <c r="Q159" s="12" t="n"/>
      <c r="R159" s="11" t="n"/>
      <c r="S159" s="12" t="n"/>
    </row>
    <row r="160">
      <c r="A160" s="11" t="n"/>
      <c r="B160" s="12" t="n"/>
      <c r="C160" s="11" t="n"/>
      <c r="D160" s="12" t="n"/>
      <c r="E160" s="12" t="n"/>
      <c r="F160" s="13" t="n"/>
      <c r="G160" s="13" t="n"/>
      <c r="H160" s="11" t="n"/>
      <c r="I160" s="14" t="n"/>
      <c r="J160" s="14" t="n"/>
      <c r="K160" s="15" t="n"/>
      <c r="L160" s="11" t="n"/>
      <c r="M160" s="12" t="n"/>
      <c r="N160" s="12" t="n"/>
      <c r="O160" s="11" t="n"/>
      <c r="P160" s="12" t="n"/>
      <c r="Q160" s="12" t="n"/>
      <c r="R160" s="11" t="n"/>
      <c r="S160" s="12" t="n"/>
    </row>
    <row r="161">
      <c r="A161" s="11" t="n"/>
      <c r="B161" s="12" t="n"/>
      <c r="C161" s="11" t="n"/>
      <c r="D161" s="12" t="n"/>
      <c r="E161" s="12" t="n"/>
      <c r="F161" s="13" t="n"/>
      <c r="G161" s="13" t="n"/>
      <c r="H161" s="11" t="n"/>
      <c r="I161" s="14" t="n"/>
      <c r="J161" s="14" t="n"/>
      <c r="K161" s="15" t="n"/>
      <c r="L161" s="11" t="n"/>
      <c r="M161" s="12" t="n"/>
      <c r="N161" s="12" t="n"/>
      <c r="O161" s="11" t="n"/>
      <c r="P161" s="12" t="n"/>
      <c r="Q161" s="12" t="n"/>
      <c r="R161" s="11" t="n"/>
      <c r="S161" s="12" t="n"/>
    </row>
    <row r="162">
      <c r="A162" s="11" t="n"/>
      <c r="B162" s="12" t="n"/>
      <c r="C162" s="11" t="n"/>
      <c r="D162" s="12" t="n"/>
      <c r="E162" s="12" t="n"/>
      <c r="F162" s="13" t="n"/>
      <c r="G162" s="13" t="n"/>
      <c r="H162" s="11" t="n"/>
      <c r="I162" s="14" t="n"/>
      <c r="J162" s="14" t="n"/>
      <c r="K162" s="15" t="n"/>
      <c r="L162" s="11" t="n"/>
      <c r="M162" s="12" t="n"/>
      <c r="N162" s="12" t="n"/>
      <c r="O162" s="11" t="n"/>
      <c r="P162" s="12" t="n"/>
      <c r="Q162" s="12" t="n"/>
      <c r="R162" s="11" t="n"/>
      <c r="S162" s="12" t="n"/>
    </row>
    <row r="163">
      <c r="A163" s="11" t="n"/>
      <c r="B163" s="12" t="n"/>
      <c r="C163" s="11" t="n"/>
      <c r="D163" s="12" t="n"/>
      <c r="E163" s="12" t="n"/>
      <c r="F163" s="13" t="n"/>
      <c r="G163" s="13" t="n"/>
      <c r="H163" s="11" t="n"/>
      <c r="I163" s="14" t="n"/>
      <c r="J163" s="14" t="n"/>
      <c r="K163" s="15" t="n"/>
      <c r="L163" s="11" t="n"/>
      <c r="M163" s="12" t="n"/>
      <c r="N163" s="12" t="n"/>
      <c r="O163" s="11" t="n"/>
      <c r="P163" s="12" t="n"/>
      <c r="Q163" s="12" t="n"/>
      <c r="R163" s="11" t="n"/>
      <c r="S163" s="12" t="n"/>
    </row>
    <row r="164">
      <c r="A164" s="11" t="n"/>
      <c r="B164" s="12" t="n"/>
      <c r="C164" s="11" t="n"/>
      <c r="D164" s="12" t="n"/>
      <c r="E164" s="12" t="n"/>
      <c r="F164" s="13" t="n"/>
      <c r="G164" s="13" t="n"/>
      <c r="H164" s="11" t="n"/>
      <c r="I164" s="14" t="n"/>
      <c r="J164" s="14" t="n"/>
      <c r="K164" s="15" t="n"/>
      <c r="L164" s="11" t="n"/>
      <c r="M164" s="12" t="n"/>
      <c r="N164" s="12" t="n"/>
      <c r="O164" s="11" t="n"/>
      <c r="P164" s="12" t="n"/>
      <c r="Q164" s="12" t="n"/>
      <c r="R164" s="11" t="n"/>
      <c r="S164" s="12" t="n"/>
    </row>
    <row r="165">
      <c r="A165" s="11" t="n"/>
      <c r="B165" s="12" t="n"/>
      <c r="C165" s="11" t="n"/>
      <c r="D165" s="12" t="n"/>
      <c r="E165" s="12" t="n"/>
      <c r="F165" s="13" t="n"/>
      <c r="G165" s="13" t="n"/>
      <c r="H165" s="11" t="n"/>
      <c r="I165" s="14" t="n"/>
      <c r="J165" s="14" t="n"/>
      <c r="K165" s="15" t="n"/>
      <c r="L165" s="11" t="n"/>
      <c r="M165" s="12" t="n"/>
      <c r="N165" s="12" t="n"/>
      <c r="O165" s="11" t="n"/>
      <c r="P165" s="12" t="n"/>
      <c r="Q165" s="12" t="n"/>
      <c r="R165" s="11" t="n"/>
      <c r="S165" s="12" t="n"/>
    </row>
    <row r="166">
      <c r="A166" s="11" t="n"/>
      <c r="B166" s="12" t="n"/>
      <c r="C166" s="11" t="n"/>
      <c r="D166" s="12" t="n"/>
      <c r="E166" s="12" t="n"/>
      <c r="F166" s="13" t="n"/>
      <c r="G166" s="13" t="n"/>
      <c r="H166" s="11" t="n"/>
      <c r="I166" s="14" t="n"/>
      <c r="J166" s="14" t="n"/>
      <c r="K166" s="15" t="n"/>
      <c r="L166" s="11" t="n"/>
      <c r="M166" s="12" t="n"/>
      <c r="N166" s="12" t="n"/>
      <c r="O166" s="11" t="n"/>
      <c r="P166" s="12" t="n"/>
      <c r="Q166" s="12" t="n"/>
      <c r="R166" s="11" t="n"/>
      <c r="S166" s="12" t="n"/>
    </row>
    <row r="167">
      <c r="A167" s="11" t="n"/>
      <c r="B167" s="12" t="n"/>
      <c r="C167" s="11" t="n"/>
      <c r="D167" s="12" t="n"/>
      <c r="E167" s="12" t="n"/>
      <c r="F167" s="13" t="n"/>
      <c r="G167" s="13" t="n"/>
      <c r="H167" s="11" t="n"/>
      <c r="I167" s="14" t="n"/>
      <c r="J167" s="14" t="n"/>
      <c r="K167" s="15" t="n"/>
      <c r="L167" s="11" t="n"/>
      <c r="M167" s="12" t="n"/>
      <c r="N167" s="12" t="n"/>
      <c r="O167" s="11" t="n"/>
      <c r="P167" s="12" t="n"/>
      <c r="Q167" s="12" t="n"/>
      <c r="R167" s="11" t="n"/>
      <c r="S167" s="12" t="n"/>
    </row>
    <row r="168">
      <c r="A168" s="11" t="n"/>
      <c r="B168" s="12" t="n"/>
      <c r="C168" s="11" t="n"/>
      <c r="D168" s="12" t="n"/>
      <c r="E168" s="12" t="n"/>
      <c r="F168" s="13" t="n"/>
      <c r="G168" s="13" t="n"/>
      <c r="H168" s="11" t="n"/>
      <c r="I168" s="14" t="n"/>
      <c r="J168" s="14" t="n"/>
      <c r="K168" s="15" t="n"/>
      <c r="L168" s="11" t="n"/>
      <c r="M168" s="12" t="n"/>
      <c r="N168" s="12" t="n"/>
      <c r="O168" s="11" t="n"/>
      <c r="P168" s="12" t="n"/>
      <c r="Q168" s="12" t="n"/>
      <c r="R168" s="11" t="n"/>
      <c r="S168" s="12" t="n"/>
    </row>
    <row r="169">
      <c r="A169" s="11" t="n"/>
      <c r="B169" s="12" t="n"/>
      <c r="C169" s="11" t="n"/>
      <c r="D169" s="12" t="n"/>
      <c r="E169" s="12" t="n"/>
      <c r="F169" s="13" t="n"/>
      <c r="G169" s="13" t="n"/>
      <c r="H169" s="11" t="n"/>
      <c r="I169" s="14" t="n"/>
      <c r="J169" s="14" t="n"/>
      <c r="K169" s="15" t="n"/>
      <c r="L169" s="11" t="n"/>
      <c r="M169" s="12" t="n"/>
      <c r="N169" s="12" t="n"/>
      <c r="O169" s="11" t="n"/>
      <c r="P169" s="12" t="n"/>
      <c r="Q169" s="12" t="n"/>
      <c r="R169" s="11" t="n"/>
      <c r="S169" s="12" t="n"/>
    </row>
    <row r="170">
      <c r="A170" s="11" t="n"/>
      <c r="B170" s="12" t="n"/>
      <c r="C170" s="11" t="n"/>
      <c r="D170" s="12" t="n"/>
      <c r="E170" s="12" t="n"/>
      <c r="F170" s="13" t="n"/>
      <c r="G170" s="13" t="n"/>
      <c r="H170" s="11" t="n"/>
      <c r="I170" s="14" t="n"/>
      <c r="J170" s="14" t="n"/>
      <c r="K170" s="15" t="n"/>
      <c r="L170" s="11" t="n"/>
      <c r="M170" s="12" t="n"/>
      <c r="N170" s="12" t="n"/>
      <c r="O170" s="11" t="n"/>
      <c r="P170" s="12" t="n"/>
      <c r="Q170" s="12" t="n"/>
      <c r="R170" s="11" t="n"/>
      <c r="S170" s="12" t="n"/>
    </row>
    <row r="171">
      <c r="A171" s="11" t="n"/>
      <c r="B171" s="12" t="n"/>
      <c r="C171" s="11" t="n"/>
      <c r="D171" s="12" t="n"/>
      <c r="E171" s="12" t="n"/>
      <c r="F171" s="13" t="n"/>
      <c r="G171" s="13" t="n"/>
      <c r="H171" s="11" t="n"/>
      <c r="I171" s="14" t="n"/>
      <c r="J171" s="14" t="n"/>
      <c r="K171" s="15" t="n"/>
      <c r="L171" s="11" t="n"/>
      <c r="M171" s="12" t="n"/>
      <c r="N171" s="12" t="n"/>
      <c r="O171" s="11" t="n"/>
      <c r="P171" s="12" t="n"/>
      <c r="Q171" s="12" t="n"/>
      <c r="R171" s="11" t="n"/>
      <c r="S171" s="12" t="n"/>
    </row>
    <row r="172">
      <c r="A172" s="11" t="n"/>
      <c r="B172" s="12" t="n"/>
      <c r="C172" s="11" t="n"/>
      <c r="D172" s="12" t="n"/>
      <c r="E172" s="12" t="n"/>
      <c r="F172" s="13" t="n"/>
      <c r="G172" s="13" t="n"/>
      <c r="H172" s="11" t="n"/>
      <c r="I172" s="14" t="n"/>
      <c r="J172" s="14" t="n"/>
      <c r="K172" s="15" t="n"/>
      <c r="L172" s="11" t="n"/>
      <c r="M172" s="12" t="n"/>
      <c r="N172" s="12" t="n"/>
      <c r="O172" s="11" t="n"/>
      <c r="P172" s="12" t="n"/>
      <c r="Q172" s="12" t="n"/>
      <c r="R172" s="11" t="n"/>
      <c r="S172" s="12" t="n"/>
    </row>
    <row r="173">
      <c r="A173" s="11" t="n"/>
      <c r="B173" s="12" t="n"/>
      <c r="C173" s="11" t="n"/>
      <c r="D173" s="12" t="n"/>
      <c r="E173" s="12" t="n"/>
      <c r="F173" s="13" t="n"/>
      <c r="G173" s="13" t="n"/>
      <c r="H173" s="11" t="n"/>
      <c r="I173" s="14" t="n"/>
      <c r="J173" s="14" t="n"/>
      <c r="K173" s="15" t="n"/>
      <c r="L173" s="11" t="n"/>
      <c r="M173" s="12" t="n"/>
      <c r="N173" s="12" t="n"/>
      <c r="O173" s="11" t="n"/>
      <c r="P173" s="12" t="n"/>
      <c r="Q173" s="12" t="n"/>
      <c r="R173" s="11" t="n"/>
      <c r="S173" s="12" t="n"/>
    </row>
    <row r="174">
      <c r="A174" s="11" t="n"/>
      <c r="B174" s="12" t="n"/>
      <c r="C174" s="11" t="n"/>
      <c r="D174" s="12" t="n"/>
      <c r="E174" s="12" t="n"/>
      <c r="F174" s="13" t="n"/>
      <c r="G174" s="13" t="n"/>
      <c r="H174" s="11" t="n"/>
      <c r="I174" s="14" t="n"/>
      <c r="J174" s="14" t="n"/>
      <c r="K174" s="15" t="n"/>
      <c r="L174" s="11" t="n"/>
      <c r="M174" s="12" t="n"/>
      <c r="N174" s="12" t="n"/>
      <c r="O174" s="11" t="n"/>
      <c r="P174" s="12" t="n"/>
      <c r="Q174" s="12" t="n"/>
      <c r="R174" s="11" t="n"/>
      <c r="S174" s="12" t="n"/>
    </row>
    <row r="175">
      <c r="A175" s="11" t="n"/>
      <c r="B175" s="12" t="n"/>
      <c r="C175" s="11" t="n"/>
      <c r="D175" s="12" t="n"/>
      <c r="E175" s="12" t="n"/>
      <c r="F175" s="13" t="n"/>
      <c r="G175" s="13" t="n"/>
      <c r="H175" s="11" t="n"/>
      <c r="I175" s="14" t="n"/>
      <c r="J175" s="14" t="n"/>
      <c r="K175" s="15" t="n"/>
      <c r="L175" s="11" t="n"/>
      <c r="M175" s="12" t="n"/>
      <c r="N175" s="12" t="n"/>
      <c r="O175" s="11" t="n"/>
      <c r="P175" s="12" t="n"/>
      <c r="Q175" s="12" t="n"/>
      <c r="R175" s="11" t="n"/>
      <c r="S175" s="12" t="n"/>
    </row>
    <row r="176">
      <c r="A176" s="11" t="n"/>
      <c r="B176" s="12" t="n"/>
      <c r="C176" s="11" t="n"/>
      <c r="D176" s="12" t="n"/>
      <c r="E176" s="12" t="n"/>
      <c r="F176" s="13" t="n"/>
      <c r="G176" s="13" t="n"/>
      <c r="H176" s="11" t="n"/>
      <c r="I176" s="14" t="n"/>
      <c r="J176" s="14" t="n"/>
      <c r="K176" s="15" t="n"/>
      <c r="L176" s="11" t="n"/>
      <c r="M176" s="12" t="n"/>
      <c r="N176" s="12" t="n"/>
      <c r="O176" s="11" t="n"/>
      <c r="P176" s="12" t="n"/>
      <c r="Q176" s="12" t="n"/>
      <c r="R176" s="11" t="n"/>
      <c r="S176" s="12" t="n"/>
    </row>
    <row r="177">
      <c r="A177" s="11" t="n"/>
      <c r="B177" s="12" t="n"/>
      <c r="C177" s="11" t="n"/>
      <c r="D177" s="12" t="n"/>
      <c r="E177" s="12" t="n"/>
      <c r="F177" s="13" t="n"/>
      <c r="G177" s="13" t="n"/>
      <c r="H177" s="11" t="n"/>
      <c r="I177" s="14" t="n"/>
      <c r="J177" s="14" t="n"/>
      <c r="K177" s="15" t="n"/>
      <c r="L177" s="11" t="n"/>
      <c r="M177" s="12" t="n"/>
      <c r="N177" s="12" t="n"/>
      <c r="O177" s="11" t="n"/>
      <c r="P177" s="12" t="n"/>
      <c r="Q177" s="12" t="n"/>
      <c r="R177" s="11" t="n"/>
      <c r="S177" s="12" t="n"/>
    </row>
    <row r="178">
      <c r="A178" s="11" t="n"/>
      <c r="B178" s="12" t="n"/>
      <c r="C178" s="11" t="n"/>
      <c r="D178" s="12" t="n"/>
      <c r="E178" s="12" t="n"/>
      <c r="F178" s="13" t="n"/>
      <c r="G178" s="13" t="n"/>
      <c r="H178" s="11" t="n"/>
      <c r="I178" s="14" t="n"/>
      <c r="J178" s="14" t="n"/>
      <c r="K178" s="15" t="n"/>
      <c r="L178" s="11" t="n"/>
      <c r="M178" s="12" t="n"/>
      <c r="N178" s="12" t="n"/>
      <c r="O178" s="11" t="n"/>
      <c r="P178" s="12" t="n"/>
      <c r="Q178" s="12" t="n"/>
      <c r="R178" s="11" t="n"/>
      <c r="S178" s="12" t="n"/>
    </row>
    <row r="179">
      <c r="A179" s="11" t="n"/>
      <c r="B179" s="12" t="n"/>
      <c r="C179" s="11" t="n"/>
      <c r="D179" s="12" t="n"/>
      <c r="E179" s="12" t="n"/>
      <c r="F179" s="13" t="n"/>
      <c r="G179" s="13" t="n"/>
      <c r="H179" s="11" t="n"/>
      <c r="I179" s="14" t="n"/>
      <c r="J179" s="14" t="n"/>
      <c r="K179" s="15" t="n"/>
      <c r="L179" s="11" t="n"/>
      <c r="M179" s="12" t="n"/>
      <c r="N179" s="12" t="n"/>
      <c r="O179" s="11" t="n"/>
      <c r="P179" s="12" t="n"/>
      <c r="Q179" s="12" t="n"/>
      <c r="R179" s="11" t="n"/>
      <c r="S179" s="12" t="n"/>
    </row>
    <row r="180">
      <c r="A180" s="11" t="n"/>
      <c r="B180" s="12" t="n"/>
      <c r="C180" s="11" t="n"/>
      <c r="D180" s="12" t="n"/>
      <c r="E180" s="12" t="n"/>
      <c r="F180" s="13" t="n"/>
      <c r="G180" s="13" t="n"/>
      <c r="H180" s="11" t="n"/>
      <c r="I180" s="14" t="n"/>
      <c r="J180" s="14" t="n"/>
      <c r="K180" s="15" t="n"/>
      <c r="L180" s="11" t="n"/>
      <c r="M180" s="12" t="n"/>
      <c r="N180" s="12" t="n"/>
      <c r="O180" s="11" t="n"/>
      <c r="P180" s="12" t="n"/>
      <c r="Q180" s="12" t="n"/>
      <c r="R180" s="11" t="n"/>
      <c r="S180" s="12" t="n"/>
    </row>
    <row r="181">
      <c r="A181" s="11" t="n"/>
      <c r="B181" s="12" t="n"/>
      <c r="C181" s="11" t="n"/>
      <c r="D181" s="12" t="n"/>
      <c r="E181" s="12" t="n"/>
      <c r="F181" s="13" t="n"/>
      <c r="G181" s="13" t="n"/>
      <c r="H181" s="11" t="n"/>
      <c r="I181" s="14" t="n"/>
      <c r="J181" s="14" t="n"/>
      <c r="K181" s="15" t="n"/>
      <c r="L181" s="11" t="n"/>
      <c r="M181" s="12" t="n"/>
      <c r="N181" s="12" t="n"/>
      <c r="O181" s="11" t="n"/>
      <c r="P181" s="12" t="n"/>
      <c r="Q181" s="12" t="n"/>
      <c r="R181" s="11" t="n"/>
      <c r="S181" s="12" t="n"/>
    </row>
    <row r="182">
      <c r="A182" s="11" t="n"/>
      <c r="B182" s="12" t="n"/>
      <c r="C182" s="11" t="n"/>
      <c r="D182" s="12" t="n"/>
      <c r="E182" s="12" t="n"/>
      <c r="F182" s="13" t="n"/>
      <c r="G182" s="13" t="n"/>
      <c r="H182" s="11" t="n"/>
      <c r="I182" s="14" t="n"/>
      <c r="J182" s="14" t="n"/>
      <c r="K182" s="15" t="n"/>
      <c r="L182" s="11" t="n"/>
      <c r="M182" s="12" t="n"/>
      <c r="N182" s="12" t="n"/>
      <c r="O182" s="11" t="n"/>
      <c r="P182" s="12" t="n"/>
      <c r="Q182" s="12" t="n"/>
      <c r="R182" s="11" t="n"/>
      <c r="S182" s="12" t="n"/>
    </row>
    <row r="183">
      <c r="A183" s="11" t="n"/>
      <c r="B183" s="12" t="n"/>
      <c r="C183" s="11" t="n"/>
      <c r="D183" s="12" t="n"/>
      <c r="E183" s="12" t="n"/>
      <c r="F183" s="13" t="n"/>
      <c r="G183" s="13" t="n"/>
      <c r="H183" s="11" t="n"/>
      <c r="I183" s="14" t="n"/>
      <c r="J183" s="14" t="n"/>
      <c r="K183" s="15" t="n"/>
      <c r="L183" s="11" t="n"/>
      <c r="M183" s="12" t="n"/>
      <c r="N183" s="12" t="n"/>
      <c r="O183" s="11" t="n"/>
      <c r="P183" s="12" t="n"/>
      <c r="Q183" s="12" t="n"/>
      <c r="R183" s="11" t="n"/>
      <c r="S183" s="12" t="n"/>
    </row>
    <row r="184">
      <c r="A184" s="11" t="n"/>
      <c r="B184" s="12" t="n"/>
      <c r="C184" s="11" t="n"/>
      <c r="D184" s="12" t="n"/>
      <c r="E184" s="12" t="n"/>
      <c r="F184" s="13" t="n"/>
      <c r="G184" s="13" t="n"/>
      <c r="H184" s="11" t="n"/>
      <c r="I184" s="14" t="n"/>
      <c r="J184" s="14" t="n"/>
      <c r="K184" s="15" t="n"/>
      <c r="L184" s="11" t="n"/>
      <c r="M184" s="12" t="n"/>
      <c r="N184" s="12" t="n"/>
      <c r="O184" s="11" t="n"/>
      <c r="P184" s="12" t="n"/>
      <c r="Q184" s="12" t="n"/>
      <c r="R184" s="11" t="n"/>
      <c r="S184" s="12" t="n"/>
    </row>
    <row r="185">
      <c r="A185" s="11" t="n"/>
      <c r="B185" s="12" t="n"/>
      <c r="C185" s="11" t="n"/>
      <c r="D185" s="12" t="n"/>
      <c r="E185" s="12" t="n"/>
      <c r="F185" s="13" t="n"/>
      <c r="G185" s="13" t="n"/>
      <c r="H185" s="11" t="n"/>
      <c r="I185" s="14" t="n"/>
      <c r="J185" s="14" t="n"/>
      <c r="K185" s="15" t="n"/>
      <c r="L185" s="11" t="n"/>
      <c r="M185" s="12" t="n"/>
      <c r="N185" s="12" t="n"/>
      <c r="O185" s="11" t="n"/>
      <c r="P185" s="12" t="n"/>
      <c r="Q185" s="12" t="n"/>
      <c r="R185" s="11" t="n"/>
      <c r="S185" s="12" t="n"/>
    </row>
    <row r="186">
      <c r="A186" s="11" t="n"/>
      <c r="B186" s="12" t="n"/>
      <c r="C186" s="11" t="n"/>
      <c r="D186" s="12" t="n"/>
      <c r="E186" s="12" t="n"/>
      <c r="F186" s="13" t="n"/>
      <c r="G186" s="13" t="n"/>
      <c r="H186" s="11" t="n"/>
      <c r="I186" s="14" t="n"/>
      <c r="J186" s="14" t="n"/>
      <c r="K186" s="15" t="n"/>
      <c r="L186" s="11" t="n"/>
      <c r="M186" s="12" t="n"/>
      <c r="N186" s="12" t="n"/>
      <c r="O186" s="11" t="n"/>
      <c r="P186" s="12" t="n"/>
      <c r="Q186" s="12" t="n"/>
      <c r="R186" s="11" t="n"/>
      <c r="S186" s="12" t="n"/>
    </row>
    <row r="187">
      <c r="A187" s="11" t="n"/>
      <c r="B187" s="12" t="n"/>
      <c r="C187" s="11" t="n"/>
      <c r="D187" s="12" t="n"/>
      <c r="E187" s="12" t="n"/>
      <c r="F187" s="13" t="n"/>
      <c r="G187" s="13" t="n"/>
      <c r="H187" s="11" t="n"/>
      <c r="I187" s="14" t="n"/>
      <c r="J187" s="14" t="n"/>
      <c r="K187" s="15" t="n"/>
      <c r="L187" s="11" t="n"/>
      <c r="M187" s="12" t="n"/>
      <c r="N187" s="12" t="n"/>
      <c r="O187" s="11" t="n"/>
      <c r="P187" s="12" t="n"/>
      <c r="Q187" s="12" t="n"/>
      <c r="R187" s="11" t="n"/>
      <c r="S187" s="12" t="n"/>
    </row>
    <row r="188">
      <c r="A188" s="11" t="n"/>
      <c r="B188" s="12" t="n"/>
      <c r="C188" s="11" t="n"/>
      <c r="D188" s="12" t="n"/>
      <c r="E188" s="12" t="n"/>
      <c r="F188" s="13" t="n"/>
      <c r="G188" s="13" t="n"/>
      <c r="H188" s="11" t="n"/>
      <c r="I188" s="14" t="n"/>
      <c r="J188" s="14" t="n"/>
      <c r="K188" s="15" t="n"/>
      <c r="L188" s="11" t="n"/>
      <c r="M188" s="12" t="n"/>
      <c r="N188" s="12" t="n"/>
      <c r="O188" s="11" t="n"/>
      <c r="P188" s="12" t="n"/>
      <c r="Q188" s="12" t="n"/>
      <c r="R188" s="11" t="n"/>
      <c r="S188" s="12" t="n"/>
    </row>
    <row r="189">
      <c r="A189" s="11" t="n"/>
      <c r="B189" s="12" t="n"/>
      <c r="C189" s="11" t="n"/>
      <c r="D189" s="12" t="n"/>
      <c r="E189" s="12" t="n"/>
      <c r="F189" s="13" t="n"/>
      <c r="G189" s="13" t="n"/>
      <c r="H189" s="11" t="n"/>
      <c r="I189" s="14" t="n"/>
      <c r="J189" s="14" t="n"/>
      <c r="K189" s="15" t="n"/>
      <c r="L189" s="11" t="n"/>
      <c r="M189" s="12" t="n"/>
      <c r="N189" s="12" t="n"/>
      <c r="O189" s="11" t="n"/>
      <c r="P189" s="12" t="n"/>
      <c r="Q189" s="12" t="n"/>
      <c r="R189" s="11" t="n"/>
      <c r="S189" s="12" t="n"/>
    </row>
    <row r="190">
      <c r="A190" s="11" t="n"/>
      <c r="B190" s="12" t="n"/>
      <c r="C190" s="11" t="n"/>
      <c r="D190" s="12" t="n"/>
      <c r="E190" s="12" t="n"/>
      <c r="F190" s="13" t="n"/>
      <c r="G190" s="13" t="n"/>
      <c r="H190" s="11" t="n"/>
      <c r="I190" s="14" t="n"/>
      <c r="J190" s="14" t="n"/>
      <c r="K190" s="15" t="n"/>
      <c r="L190" s="11" t="n"/>
      <c r="M190" s="12" t="n"/>
      <c r="N190" s="12" t="n"/>
      <c r="O190" s="11" t="n"/>
      <c r="P190" s="12" t="n"/>
      <c r="Q190" s="12" t="n"/>
      <c r="R190" s="11" t="n"/>
      <c r="S190" s="12" t="n"/>
    </row>
    <row r="191">
      <c r="A191" s="11" t="n"/>
      <c r="B191" s="12" t="n"/>
      <c r="C191" s="11" t="n"/>
      <c r="D191" s="12" t="n"/>
      <c r="E191" s="12" t="n"/>
      <c r="F191" s="13" t="n"/>
      <c r="G191" s="13" t="n"/>
      <c r="H191" s="11" t="n"/>
      <c r="I191" s="14" t="n"/>
      <c r="J191" s="14" t="n"/>
      <c r="K191" s="15" t="n"/>
      <c r="L191" s="11" t="n"/>
      <c r="M191" s="12" t="n"/>
      <c r="N191" s="12" t="n"/>
      <c r="O191" s="11" t="n"/>
      <c r="P191" s="12" t="n"/>
      <c r="Q191" s="12" t="n"/>
      <c r="R191" s="11" t="n"/>
      <c r="S191" s="12" t="n"/>
    </row>
    <row r="192">
      <c r="A192" s="11" t="n"/>
      <c r="B192" s="12" t="n"/>
      <c r="C192" s="11" t="n"/>
      <c r="D192" s="12" t="n"/>
      <c r="E192" s="12" t="n"/>
      <c r="F192" s="13" t="n"/>
      <c r="G192" s="13" t="n"/>
      <c r="H192" s="11" t="n"/>
      <c r="I192" s="14" t="n"/>
      <c r="J192" s="14" t="n"/>
      <c r="K192" s="15" t="n"/>
      <c r="L192" s="11" t="n"/>
      <c r="M192" s="12" t="n"/>
      <c r="N192" s="12" t="n"/>
      <c r="O192" s="11" t="n"/>
      <c r="P192" s="12" t="n"/>
      <c r="Q192" s="12" t="n"/>
      <c r="R192" s="11" t="n"/>
      <c r="S192" s="12" t="n"/>
    </row>
    <row r="193">
      <c r="A193" s="11" t="n"/>
      <c r="B193" s="12" t="n"/>
      <c r="C193" s="11" t="n"/>
      <c r="D193" s="12" t="n"/>
      <c r="E193" s="12" t="n"/>
      <c r="F193" s="13" t="n"/>
      <c r="G193" s="13" t="n"/>
      <c r="H193" s="11" t="n"/>
      <c r="I193" s="14" t="n"/>
      <c r="J193" s="14" t="n"/>
      <c r="K193" s="15" t="n"/>
      <c r="L193" s="11" t="n"/>
      <c r="M193" s="12" t="n"/>
      <c r="N193" s="12" t="n"/>
      <c r="O193" s="11" t="n"/>
      <c r="P193" s="12" t="n"/>
      <c r="Q193" s="12" t="n"/>
      <c r="R193" s="11" t="n"/>
      <c r="S193" s="12" t="n"/>
    </row>
    <row r="194">
      <c r="A194" s="11" t="n"/>
      <c r="B194" s="12" t="n"/>
      <c r="C194" s="11" t="n"/>
      <c r="D194" s="12" t="n"/>
      <c r="E194" s="12" t="n"/>
      <c r="F194" s="13" t="n"/>
      <c r="G194" s="13" t="n"/>
      <c r="H194" s="11" t="n"/>
      <c r="I194" s="14" t="n"/>
      <c r="J194" s="14" t="n"/>
      <c r="K194" s="15" t="n"/>
      <c r="L194" s="11" t="n"/>
      <c r="M194" s="12" t="n"/>
      <c r="N194" s="12" t="n"/>
      <c r="O194" s="11" t="n"/>
      <c r="P194" s="12" t="n"/>
      <c r="Q194" s="12" t="n"/>
      <c r="R194" s="11" t="n"/>
      <c r="S194" s="12" t="n"/>
    </row>
    <row r="195">
      <c r="A195" s="11" t="n"/>
      <c r="B195" s="12" t="n"/>
      <c r="C195" s="11" t="n"/>
      <c r="D195" s="12" t="n"/>
      <c r="E195" s="12" t="n"/>
      <c r="F195" s="13" t="n"/>
      <c r="G195" s="13" t="n"/>
      <c r="H195" s="11" t="n"/>
      <c r="I195" s="14" t="n"/>
      <c r="J195" s="14" t="n"/>
      <c r="K195" s="15" t="n"/>
      <c r="L195" s="11" t="n"/>
      <c r="M195" s="12" t="n"/>
      <c r="N195" s="12" t="n"/>
      <c r="O195" s="11" t="n"/>
      <c r="P195" s="12" t="n"/>
      <c r="Q195" s="12" t="n"/>
      <c r="R195" s="11" t="n"/>
      <c r="S195" s="12" t="n"/>
    </row>
    <row r="196">
      <c r="A196" s="11" t="n"/>
      <c r="B196" s="12" t="n"/>
      <c r="C196" s="11" t="n"/>
      <c r="D196" s="12" t="n"/>
      <c r="E196" s="12" t="n"/>
      <c r="F196" s="13" t="n"/>
      <c r="G196" s="13" t="n"/>
      <c r="H196" s="11" t="n"/>
      <c r="I196" s="14" t="n"/>
      <c r="J196" s="14" t="n"/>
      <c r="K196" s="15" t="n"/>
      <c r="L196" s="11" t="n"/>
      <c r="M196" s="12" t="n"/>
      <c r="N196" s="12" t="n"/>
      <c r="O196" s="11" t="n"/>
      <c r="P196" s="12" t="n"/>
      <c r="Q196" s="12" t="n"/>
      <c r="R196" s="11" t="n"/>
      <c r="S196" s="12" t="n"/>
    </row>
    <row r="197">
      <c r="A197" s="11" t="n"/>
      <c r="B197" s="12" t="n"/>
      <c r="C197" s="11" t="n"/>
      <c r="D197" s="12" t="n"/>
      <c r="E197" s="12" t="n"/>
      <c r="F197" s="13" t="n"/>
      <c r="G197" s="13" t="n"/>
      <c r="H197" s="11" t="n"/>
      <c r="I197" s="14" t="n"/>
      <c r="J197" s="14" t="n"/>
      <c r="K197" s="15" t="n"/>
      <c r="L197" s="11" t="n"/>
      <c r="M197" s="12" t="n"/>
      <c r="N197" s="12" t="n"/>
      <c r="O197" s="11" t="n"/>
      <c r="P197" s="12" t="n"/>
      <c r="Q197" s="12" t="n"/>
      <c r="R197" s="11" t="n"/>
      <c r="S197" s="12" t="n"/>
    </row>
    <row r="198">
      <c r="A198" s="11" t="n"/>
      <c r="B198" s="12" t="n"/>
      <c r="C198" s="11" t="n"/>
      <c r="D198" s="12" t="n"/>
      <c r="E198" s="12" t="n"/>
      <c r="F198" s="13" t="n"/>
      <c r="G198" s="13" t="n"/>
      <c r="H198" s="11" t="n"/>
      <c r="I198" s="14" t="n"/>
      <c r="J198" s="14" t="n"/>
      <c r="K198" s="15" t="n"/>
      <c r="L198" s="11" t="n"/>
      <c r="M198" s="12" t="n"/>
      <c r="N198" s="12" t="n"/>
      <c r="O198" s="11" t="n"/>
      <c r="P198" s="12" t="n"/>
      <c r="Q198" s="12" t="n"/>
      <c r="R198" s="11" t="n"/>
      <c r="S198" s="12" t="n"/>
    </row>
    <row r="199">
      <c r="A199" s="11" t="n"/>
      <c r="B199" s="12" t="n"/>
      <c r="C199" s="11" t="n"/>
      <c r="D199" s="12" t="n"/>
      <c r="E199" s="12" t="n"/>
      <c r="F199" s="13" t="n"/>
      <c r="G199" s="13" t="n"/>
      <c r="H199" s="11" t="n"/>
      <c r="I199" s="14" t="n"/>
      <c r="J199" s="14" t="n"/>
      <c r="K199" s="15" t="n"/>
      <c r="L199" s="11" t="n"/>
      <c r="M199" s="12" t="n"/>
      <c r="N199" s="12" t="n"/>
      <c r="O199" s="11" t="n"/>
      <c r="P199" s="12" t="n"/>
      <c r="Q199" s="12" t="n"/>
      <c r="R199" s="11" t="n"/>
      <c r="S199" s="12" t="n"/>
    </row>
    <row r="200">
      <c r="A200" s="11" t="n"/>
      <c r="B200" s="12" t="n"/>
      <c r="C200" s="11" t="n"/>
      <c r="D200" s="12" t="n"/>
      <c r="E200" s="12" t="n"/>
      <c r="F200" s="13" t="n"/>
      <c r="G200" s="13" t="n"/>
      <c r="H200" s="11" t="n"/>
      <c r="I200" s="14" t="n"/>
      <c r="J200" s="14" t="n"/>
      <c r="K200" s="15" t="n"/>
      <c r="L200" s="11" t="n"/>
      <c r="M200" s="12" t="n"/>
      <c r="N200" s="12" t="n"/>
      <c r="O200" s="11" t="n"/>
      <c r="P200" s="12" t="n"/>
      <c r="Q200" s="12" t="n"/>
      <c r="R200" s="11" t="n"/>
      <c r="S200" s="12" t="n"/>
    </row>
    <row r="201">
      <c r="A201" s="11" t="n"/>
      <c r="B201" s="12" t="n"/>
      <c r="C201" s="11" t="n"/>
      <c r="D201" s="12" t="n"/>
      <c r="E201" s="12" t="n"/>
      <c r="F201" s="13" t="n"/>
      <c r="G201" s="13" t="n"/>
      <c r="H201" s="11" t="n"/>
      <c r="I201" s="14" t="n"/>
      <c r="J201" s="14" t="n"/>
      <c r="K201" s="15" t="n"/>
      <c r="L201" s="11" t="n"/>
      <c r="M201" s="12" t="n"/>
      <c r="N201" s="12" t="n"/>
      <c r="O201" s="11" t="n"/>
      <c r="P201" s="12" t="n"/>
      <c r="Q201" s="12" t="n"/>
      <c r="R201" s="11" t="n"/>
      <c r="S201" s="12" t="n"/>
    </row>
    <row r="202">
      <c r="A202" s="11" t="n"/>
      <c r="B202" s="12" t="n"/>
      <c r="C202" s="11" t="n"/>
      <c r="D202" s="12" t="n"/>
      <c r="E202" s="12" t="n"/>
      <c r="F202" s="13" t="n"/>
      <c r="G202" s="13" t="n"/>
      <c r="H202" s="11" t="n"/>
      <c r="I202" s="14" t="n"/>
      <c r="J202" s="14" t="n"/>
      <c r="K202" s="15" t="n"/>
      <c r="L202" s="11" t="n"/>
      <c r="M202" s="12" t="n"/>
      <c r="N202" s="12" t="n"/>
      <c r="O202" s="11" t="n"/>
      <c r="P202" s="12" t="n"/>
      <c r="Q202" s="12" t="n"/>
      <c r="R202" s="11" t="n"/>
      <c r="S202" s="12" t="n"/>
    </row>
    <row r="203">
      <c r="A203" s="11" t="n"/>
      <c r="B203" s="12" t="n"/>
      <c r="C203" s="11" t="n"/>
      <c r="D203" s="12" t="n"/>
      <c r="E203" s="12" t="n"/>
      <c r="F203" s="13" t="n"/>
      <c r="G203" s="13" t="n"/>
      <c r="H203" s="11" t="n"/>
      <c r="I203" s="14" t="n"/>
      <c r="J203" s="14" t="n"/>
      <c r="K203" s="15" t="n"/>
      <c r="L203" s="11" t="n"/>
      <c r="M203" s="12" t="n"/>
      <c r="N203" s="12" t="n"/>
      <c r="O203" s="11" t="n"/>
      <c r="P203" s="12" t="n"/>
      <c r="Q203" s="12" t="n"/>
      <c r="R203" s="11" t="n"/>
      <c r="S203" s="12" t="n"/>
    </row>
    <row r="204">
      <c r="A204" s="11" t="n"/>
      <c r="B204" s="12" t="n"/>
      <c r="C204" s="11" t="n"/>
      <c r="D204" s="12" t="n"/>
      <c r="E204" s="12" t="n"/>
      <c r="F204" s="13" t="n"/>
      <c r="G204" s="13" t="n"/>
      <c r="H204" s="11" t="n"/>
      <c r="I204" s="14" t="n"/>
      <c r="J204" s="14" t="n"/>
      <c r="K204" s="15" t="n"/>
      <c r="L204" s="11" t="n"/>
      <c r="M204" s="12" t="n"/>
      <c r="N204" s="12" t="n"/>
      <c r="O204" s="11" t="n"/>
      <c r="P204" s="12" t="n"/>
      <c r="Q204" s="12" t="n"/>
      <c r="R204" s="11" t="n"/>
      <c r="S204" s="12" t="n"/>
    </row>
    <row r="205">
      <c r="A205" s="11" t="n"/>
      <c r="B205" s="12" t="n"/>
      <c r="C205" s="11" t="n"/>
      <c r="D205" s="12" t="n"/>
      <c r="E205" s="12" t="n"/>
      <c r="F205" s="13" t="n"/>
      <c r="G205" s="13" t="n"/>
      <c r="H205" s="11" t="n"/>
      <c r="I205" s="14" t="n"/>
      <c r="J205" s="14" t="n"/>
      <c r="K205" s="15" t="n"/>
      <c r="L205" s="11" t="n"/>
      <c r="M205" s="12" t="n"/>
      <c r="N205" s="12" t="n"/>
      <c r="O205" s="11" t="n"/>
      <c r="P205" s="12" t="n"/>
      <c r="Q205" s="12" t="n"/>
      <c r="R205" s="11" t="n"/>
      <c r="S205" s="12" t="n"/>
    </row>
    <row r="206">
      <c r="A206" s="11" t="n"/>
      <c r="B206" s="12" t="n"/>
      <c r="C206" s="11" t="n"/>
      <c r="D206" s="12" t="n"/>
      <c r="E206" s="12" t="n"/>
      <c r="F206" s="13" t="n"/>
      <c r="G206" s="13" t="n"/>
      <c r="H206" s="11" t="n"/>
      <c r="I206" s="14" t="n"/>
      <c r="J206" s="14" t="n"/>
      <c r="K206" s="15" t="n"/>
      <c r="L206" s="11" t="n"/>
      <c r="M206" s="12" t="n"/>
      <c r="N206" s="12" t="n"/>
      <c r="O206" s="11" t="n"/>
      <c r="P206" s="12" t="n"/>
      <c r="Q206" s="12" t="n"/>
      <c r="R206" s="11" t="n"/>
      <c r="S206" s="12" t="n"/>
    </row>
    <row r="207">
      <c r="A207" s="11" t="n"/>
      <c r="B207" s="12" t="n"/>
      <c r="C207" s="11" t="n"/>
      <c r="D207" s="12" t="n"/>
      <c r="E207" s="12" t="n"/>
      <c r="F207" s="13" t="n"/>
      <c r="G207" s="13" t="n"/>
      <c r="H207" s="11" t="n"/>
      <c r="I207" s="14" t="n"/>
      <c r="J207" s="14" t="n"/>
      <c r="K207" s="15" t="n"/>
      <c r="L207" s="11" t="n"/>
      <c r="M207" s="12" t="n"/>
      <c r="N207" s="12" t="n"/>
      <c r="O207" s="11" t="n"/>
      <c r="P207" s="12" t="n"/>
      <c r="Q207" s="12" t="n"/>
      <c r="R207" s="11" t="n"/>
      <c r="S207" s="12" t="n"/>
    </row>
    <row r="208">
      <c r="A208" s="11" t="n"/>
      <c r="B208" s="12" t="n"/>
      <c r="C208" s="11" t="n"/>
      <c r="D208" s="12" t="n"/>
      <c r="E208" s="12" t="n"/>
      <c r="F208" s="13" t="n"/>
      <c r="G208" s="13" t="n"/>
      <c r="H208" s="11" t="n"/>
      <c r="I208" s="14" t="n"/>
      <c r="J208" s="14" t="n"/>
      <c r="K208" s="15" t="n"/>
      <c r="L208" s="11" t="n"/>
      <c r="M208" s="12" t="n"/>
      <c r="N208" s="12" t="n"/>
      <c r="O208" s="11" t="n"/>
      <c r="P208" s="12" t="n"/>
      <c r="Q208" s="12" t="n"/>
      <c r="R208" s="11" t="n"/>
      <c r="S208" s="12" t="n"/>
    </row>
    <row r="209">
      <c r="A209" s="11" t="n"/>
      <c r="B209" s="12" t="n"/>
      <c r="C209" s="11" t="n"/>
      <c r="D209" s="12" t="n"/>
      <c r="E209" s="12" t="n"/>
      <c r="F209" s="13" t="n"/>
      <c r="G209" s="13" t="n"/>
      <c r="H209" s="11" t="n"/>
      <c r="I209" s="14" t="n"/>
      <c r="J209" s="14" t="n"/>
      <c r="K209" s="15" t="n"/>
      <c r="L209" s="11" t="n"/>
      <c r="M209" s="12" t="n"/>
      <c r="N209" s="12" t="n"/>
      <c r="O209" s="11" t="n"/>
      <c r="P209" s="12" t="n"/>
      <c r="Q209" s="12" t="n"/>
      <c r="R209" s="11" t="n"/>
      <c r="S209" s="12" t="n"/>
    </row>
    <row r="210">
      <c r="A210" s="11" t="n"/>
      <c r="B210" s="12" t="n"/>
      <c r="C210" s="11" t="n"/>
      <c r="D210" s="12" t="n"/>
      <c r="E210" s="12" t="n"/>
      <c r="F210" s="13" t="n"/>
      <c r="G210" s="13" t="n"/>
      <c r="H210" s="11" t="n"/>
      <c r="I210" s="14" t="n"/>
      <c r="J210" s="14" t="n"/>
      <c r="K210" s="15" t="n"/>
      <c r="L210" s="11" t="n"/>
      <c r="M210" s="12" t="n"/>
      <c r="N210" s="12" t="n"/>
      <c r="O210" s="11" t="n"/>
      <c r="P210" s="12" t="n"/>
      <c r="Q210" s="12" t="n"/>
      <c r="R210" s="11" t="n"/>
      <c r="S210" s="12" t="n"/>
    </row>
    <row r="211">
      <c r="A211" s="11" t="n"/>
      <c r="B211" s="12" t="n"/>
      <c r="C211" s="11" t="n"/>
      <c r="D211" s="12" t="n"/>
      <c r="E211" s="12" t="n"/>
      <c r="F211" s="13" t="n"/>
      <c r="G211" s="13" t="n"/>
      <c r="H211" s="11" t="n"/>
      <c r="I211" s="14" t="n"/>
      <c r="J211" s="14" t="n"/>
      <c r="K211" s="15" t="n"/>
      <c r="L211" s="11" t="n"/>
      <c r="M211" s="12" t="n"/>
      <c r="N211" s="12" t="n"/>
      <c r="O211" s="11" t="n"/>
      <c r="P211" s="12" t="n"/>
      <c r="Q211" s="12" t="n"/>
      <c r="R211" s="11" t="n"/>
      <c r="S211" s="12" t="n"/>
    </row>
    <row r="212">
      <c r="A212" s="11" t="n"/>
      <c r="B212" s="12" t="n"/>
      <c r="C212" s="11" t="n"/>
      <c r="D212" s="12" t="n"/>
      <c r="E212" s="12" t="n"/>
      <c r="F212" s="13" t="n"/>
      <c r="G212" s="13" t="n"/>
      <c r="H212" s="11" t="n"/>
      <c r="I212" s="14" t="n"/>
      <c r="J212" s="14" t="n"/>
      <c r="K212" s="15" t="n"/>
      <c r="L212" s="11" t="n"/>
      <c r="M212" s="12" t="n"/>
      <c r="N212" s="12" t="n"/>
      <c r="O212" s="11" t="n"/>
      <c r="P212" s="12" t="n"/>
      <c r="Q212" s="12" t="n"/>
      <c r="R212" s="11" t="n"/>
      <c r="S212" s="12" t="n"/>
    </row>
    <row r="213">
      <c r="A213" s="11" t="n"/>
      <c r="B213" s="12" t="n"/>
      <c r="C213" s="11" t="n"/>
      <c r="D213" s="12" t="n"/>
      <c r="E213" s="12" t="n"/>
      <c r="F213" s="13" t="n"/>
      <c r="G213" s="13" t="n"/>
      <c r="H213" s="11" t="n"/>
      <c r="I213" s="14" t="n"/>
      <c r="J213" s="14" t="n"/>
      <c r="K213" s="15" t="n"/>
      <c r="L213" s="11" t="n"/>
      <c r="M213" s="12" t="n"/>
      <c r="N213" s="12" t="n"/>
      <c r="O213" s="11" t="n"/>
      <c r="P213" s="12" t="n"/>
      <c r="Q213" s="12" t="n"/>
      <c r="R213" s="11" t="n"/>
      <c r="S213" s="12" t="n"/>
    </row>
    <row r="214">
      <c r="A214" s="11" t="n"/>
      <c r="B214" s="12" t="n"/>
      <c r="C214" s="11" t="n"/>
      <c r="D214" s="12" t="n"/>
      <c r="E214" s="12" t="n"/>
      <c r="F214" s="13" t="n"/>
      <c r="G214" s="13" t="n"/>
      <c r="H214" s="11" t="n"/>
      <c r="I214" s="14" t="n"/>
      <c r="J214" s="14" t="n"/>
      <c r="K214" s="15" t="n"/>
      <c r="L214" s="11" t="n"/>
      <c r="M214" s="12" t="n"/>
      <c r="N214" s="12" t="n"/>
      <c r="O214" s="11" t="n"/>
      <c r="P214" s="12" t="n"/>
      <c r="Q214" s="12" t="n"/>
      <c r="R214" s="11" t="n"/>
      <c r="S214" s="12" t="n"/>
    </row>
    <row r="215">
      <c r="A215" s="11" t="n"/>
      <c r="B215" s="12" t="n"/>
      <c r="C215" s="11" t="n"/>
      <c r="D215" s="12" t="n"/>
      <c r="E215" s="12" t="n"/>
      <c r="F215" s="13" t="n"/>
      <c r="G215" s="13" t="n"/>
      <c r="H215" s="11" t="n"/>
      <c r="I215" s="14" t="n"/>
      <c r="J215" s="14" t="n"/>
      <c r="K215" s="15" t="n"/>
      <c r="L215" s="11" t="n"/>
      <c r="M215" s="12" t="n"/>
      <c r="N215" s="12" t="n"/>
      <c r="O215" s="11" t="n"/>
      <c r="P215" s="12" t="n"/>
      <c r="Q215" s="12" t="n"/>
      <c r="R215" s="11" t="n"/>
      <c r="S215" s="12" t="n"/>
    </row>
    <row r="216">
      <c r="A216" s="11" t="n"/>
      <c r="B216" s="12" t="n"/>
      <c r="C216" s="11" t="n"/>
      <c r="D216" s="12" t="n"/>
      <c r="E216" s="12" t="n"/>
      <c r="F216" s="13" t="n"/>
      <c r="G216" s="13" t="n"/>
      <c r="H216" s="11" t="n"/>
      <c r="I216" s="14" t="n"/>
      <c r="J216" s="14" t="n"/>
      <c r="K216" s="15" t="n"/>
      <c r="L216" s="11" t="n"/>
      <c r="M216" s="12" t="n"/>
      <c r="N216" s="12" t="n"/>
      <c r="O216" s="11" t="n"/>
      <c r="P216" s="12" t="n"/>
      <c r="Q216" s="12" t="n"/>
      <c r="R216" s="11" t="n"/>
      <c r="S216" s="12" t="n"/>
    </row>
    <row r="217">
      <c r="A217" s="11" t="n"/>
      <c r="B217" s="12" t="n"/>
      <c r="C217" s="11" t="n"/>
      <c r="D217" s="12" t="n"/>
      <c r="E217" s="12" t="n"/>
      <c r="F217" s="13" t="n"/>
      <c r="G217" s="13" t="n"/>
      <c r="H217" s="11" t="n"/>
      <c r="I217" s="14" t="n"/>
      <c r="J217" s="14" t="n"/>
      <c r="K217" s="15" t="n"/>
      <c r="L217" s="11" t="n"/>
      <c r="M217" s="12" t="n"/>
      <c r="N217" s="12" t="n"/>
      <c r="O217" s="11" t="n"/>
      <c r="P217" s="12" t="n"/>
      <c r="Q217" s="12" t="n"/>
      <c r="R217" s="11" t="n"/>
      <c r="S217" s="12" t="n"/>
    </row>
    <row r="218">
      <c r="A218" s="11" t="n"/>
      <c r="B218" s="12" t="n"/>
      <c r="C218" s="11" t="n"/>
      <c r="D218" s="12" t="n"/>
      <c r="E218" s="12" t="n"/>
      <c r="F218" s="13" t="n"/>
      <c r="G218" s="13" t="n"/>
      <c r="H218" s="11" t="n"/>
      <c r="I218" s="14" t="n"/>
      <c r="J218" s="14" t="n"/>
      <c r="K218" s="15" t="n"/>
      <c r="L218" s="11" t="n"/>
      <c r="M218" s="12" t="n"/>
      <c r="N218" s="12" t="n"/>
      <c r="O218" s="11" t="n"/>
      <c r="P218" s="12" t="n"/>
      <c r="Q218" s="12" t="n"/>
      <c r="R218" s="11" t="n"/>
      <c r="S218" s="12" t="n"/>
    </row>
    <row r="219">
      <c r="A219" s="11" t="n"/>
      <c r="B219" s="12" t="n"/>
      <c r="C219" s="11" t="n"/>
      <c r="D219" s="12" t="n"/>
      <c r="E219" s="12" t="n"/>
      <c r="F219" s="13" t="n"/>
      <c r="G219" s="13" t="n"/>
      <c r="H219" s="11" t="n"/>
      <c r="I219" s="14" t="n"/>
      <c r="J219" s="14" t="n"/>
      <c r="K219" s="15" t="n"/>
      <c r="L219" s="11" t="n"/>
      <c r="M219" s="12" t="n"/>
      <c r="N219" s="12" t="n"/>
      <c r="O219" s="11" t="n"/>
      <c r="P219" s="12" t="n"/>
      <c r="Q219" s="12" t="n"/>
      <c r="R219" s="11" t="n"/>
      <c r="S219" s="12" t="n"/>
    </row>
    <row r="220">
      <c r="A220" s="11" t="n"/>
      <c r="B220" s="12" t="n"/>
      <c r="C220" s="11" t="n"/>
      <c r="D220" s="12" t="n"/>
      <c r="E220" s="12" t="n"/>
      <c r="F220" s="13" t="n"/>
      <c r="G220" s="13" t="n"/>
      <c r="H220" s="11" t="n"/>
      <c r="I220" s="14" t="n"/>
      <c r="J220" s="14" t="n"/>
      <c r="K220" s="15" t="n"/>
      <c r="L220" s="11" t="n"/>
      <c r="M220" s="12" t="n"/>
      <c r="N220" s="12" t="n"/>
      <c r="O220" s="11" t="n"/>
      <c r="P220" s="12" t="n"/>
      <c r="Q220" s="12" t="n"/>
      <c r="R220" s="11" t="n"/>
      <c r="S220" s="12" t="n"/>
    </row>
    <row r="221">
      <c r="A221" s="11" t="n"/>
      <c r="B221" s="12" t="n"/>
      <c r="C221" s="11" t="n"/>
      <c r="D221" s="12" t="n"/>
      <c r="E221" s="12" t="n"/>
      <c r="F221" s="13" t="n"/>
      <c r="G221" s="13" t="n"/>
      <c r="H221" s="11" t="n"/>
      <c r="I221" s="14" t="n"/>
      <c r="J221" s="14" t="n"/>
      <c r="K221" s="15" t="n"/>
      <c r="L221" s="11" t="n"/>
      <c r="M221" s="12" t="n"/>
      <c r="N221" s="12" t="n"/>
      <c r="O221" s="11" t="n"/>
      <c r="P221" s="12" t="n"/>
      <c r="Q221" s="12" t="n"/>
      <c r="R221" s="11" t="n"/>
      <c r="S221" s="12" t="n"/>
    </row>
    <row r="222">
      <c r="A222" s="11" t="n"/>
      <c r="B222" s="12" t="n"/>
      <c r="C222" s="11" t="n"/>
      <c r="D222" s="12" t="n"/>
      <c r="E222" s="12" t="n"/>
      <c r="F222" s="13" t="n"/>
      <c r="G222" s="13" t="n"/>
      <c r="H222" s="11" t="n"/>
      <c r="I222" s="14" t="n"/>
      <c r="J222" s="14" t="n"/>
      <c r="K222" s="15" t="n"/>
      <c r="L222" s="11" t="n"/>
      <c r="M222" s="12" t="n"/>
      <c r="N222" s="12" t="n"/>
      <c r="O222" s="11" t="n"/>
      <c r="P222" s="12" t="n"/>
      <c r="Q222" s="12" t="n"/>
      <c r="R222" s="11" t="n"/>
      <c r="S222" s="12" t="n"/>
    </row>
    <row r="223">
      <c r="A223" s="11" t="n"/>
      <c r="B223" s="12" t="n"/>
      <c r="C223" s="11" t="n"/>
      <c r="D223" s="12" t="n"/>
      <c r="E223" s="12" t="n"/>
      <c r="F223" s="13" t="n"/>
      <c r="G223" s="13" t="n"/>
      <c r="H223" s="11" t="n"/>
      <c r="I223" s="14" t="n"/>
      <c r="J223" s="14" t="n"/>
      <c r="K223" s="15" t="n"/>
      <c r="L223" s="11" t="n"/>
      <c r="M223" s="12" t="n"/>
      <c r="N223" s="12" t="n"/>
      <c r="O223" s="11" t="n"/>
      <c r="P223" s="12" t="n"/>
      <c r="Q223" s="12" t="n"/>
      <c r="R223" s="11" t="n"/>
      <c r="S223" s="12" t="n"/>
    </row>
    <row r="224">
      <c r="A224" s="11" t="n"/>
      <c r="B224" s="12" t="n"/>
      <c r="C224" s="11" t="n"/>
      <c r="D224" s="12" t="n"/>
      <c r="E224" s="12" t="n"/>
      <c r="F224" s="13" t="n"/>
      <c r="G224" s="13" t="n"/>
      <c r="H224" s="11" t="n"/>
      <c r="I224" s="14" t="n"/>
      <c r="J224" s="14" t="n"/>
      <c r="K224" s="15" t="n"/>
      <c r="L224" s="11" t="n"/>
      <c r="M224" s="12" t="n"/>
      <c r="N224" s="12" t="n"/>
      <c r="O224" s="11" t="n"/>
      <c r="P224" s="12" t="n"/>
      <c r="Q224" s="12" t="n"/>
      <c r="R224" s="11" t="n"/>
      <c r="S224" s="12" t="n"/>
    </row>
    <row r="225">
      <c r="A225" s="11" t="n"/>
      <c r="B225" s="12" t="n"/>
      <c r="C225" s="11" t="n"/>
      <c r="D225" s="12" t="n"/>
      <c r="E225" s="12" t="n"/>
      <c r="F225" s="13" t="n"/>
      <c r="G225" s="13" t="n"/>
      <c r="H225" s="11" t="n"/>
      <c r="I225" s="14" t="n"/>
      <c r="J225" s="14" t="n"/>
      <c r="K225" s="15" t="n"/>
      <c r="L225" s="11" t="n"/>
      <c r="M225" s="12" t="n"/>
      <c r="N225" s="12" t="n"/>
      <c r="O225" s="11" t="n"/>
      <c r="P225" s="12" t="n"/>
      <c r="Q225" s="12" t="n"/>
      <c r="R225" s="11" t="n"/>
      <c r="S225" s="12" t="n"/>
    </row>
    <row r="226">
      <c r="A226" s="11" t="n"/>
      <c r="B226" s="12" t="n"/>
      <c r="C226" s="11" t="n"/>
      <c r="D226" s="12" t="n"/>
      <c r="E226" s="12" t="n"/>
      <c r="F226" s="13" t="n"/>
      <c r="G226" s="13" t="n"/>
      <c r="H226" s="11" t="n"/>
      <c r="I226" s="14" t="n"/>
      <c r="J226" s="14" t="n"/>
      <c r="K226" s="15" t="n"/>
      <c r="L226" s="11" t="n"/>
      <c r="M226" s="12" t="n"/>
      <c r="N226" s="12" t="n"/>
      <c r="O226" s="11" t="n"/>
      <c r="P226" s="12" t="n"/>
      <c r="Q226" s="12" t="n"/>
      <c r="R226" s="11" t="n"/>
      <c r="S226" s="12" t="n"/>
    </row>
    <row r="227">
      <c r="A227" s="11" t="n"/>
      <c r="B227" s="12" t="n"/>
      <c r="C227" s="11" t="n"/>
      <c r="D227" s="12" t="n"/>
      <c r="E227" s="12" t="n"/>
      <c r="F227" s="13" t="n"/>
      <c r="G227" s="13" t="n"/>
      <c r="H227" s="11" t="n"/>
      <c r="I227" s="14" t="n"/>
      <c r="J227" s="14" t="n"/>
      <c r="K227" s="15" t="n"/>
      <c r="L227" s="11" t="n"/>
      <c r="M227" s="12" t="n"/>
      <c r="N227" s="12" t="n"/>
      <c r="O227" s="11" t="n"/>
      <c r="P227" s="12" t="n"/>
      <c r="Q227" s="12" t="n"/>
      <c r="R227" s="11" t="n"/>
      <c r="S227" s="12" t="n"/>
    </row>
    <row r="228">
      <c r="A228" s="11" t="n"/>
      <c r="B228" s="12" t="n"/>
      <c r="C228" s="11" t="n"/>
      <c r="D228" s="12" t="n"/>
      <c r="E228" s="12" t="n"/>
      <c r="F228" s="13" t="n"/>
      <c r="G228" s="13" t="n"/>
      <c r="H228" s="11" t="n"/>
      <c r="I228" s="14" t="n"/>
      <c r="J228" s="14" t="n"/>
      <c r="K228" s="15" t="n"/>
      <c r="L228" s="11" t="n"/>
      <c r="M228" s="12" t="n"/>
      <c r="N228" s="12" t="n"/>
      <c r="O228" s="11" t="n"/>
      <c r="P228" s="12" t="n"/>
      <c r="Q228" s="12" t="n"/>
      <c r="R228" s="11" t="n"/>
      <c r="S228" s="12" t="n"/>
    </row>
    <row r="229">
      <c r="A229" s="11" t="n"/>
      <c r="B229" s="12" t="n"/>
      <c r="C229" s="11" t="n"/>
      <c r="D229" s="12" t="n"/>
      <c r="E229" s="12" t="n"/>
      <c r="F229" s="13" t="n"/>
      <c r="G229" s="13" t="n"/>
      <c r="H229" s="11" t="n"/>
      <c r="I229" s="14" t="n"/>
      <c r="J229" s="14" t="n"/>
      <c r="K229" s="15" t="n"/>
      <c r="L229" s="11" t="n"/>
      <c r="M229" s="12" t="n"/>
      <c r="N229" s="12" t="n"/>
      <c r="O229" s="11" t="n"/>
      <c r="P229" s="12" t="n"/>
      <c r="Q229" s="12" t="n"/>
      <c r="R229" s="11" t="n"/>
      <c r="S229" s="12" t="n"/>
    </row>
    <row r="230">
      <c r="A230" s="11" t="n"/>
      <c r="B230" s="12" t="n"/>
      <c r="C230" s="11" t="n"/>
      <c r="D230" s="12" t="n"/>
      <c r="E230" s="12" t="n"/>
      <c r="F230" s="13" t="n"/>
      <c r="G230" s="13" t="n"/>
      <c r="H230" s="11" t="n"/>
      <c r="I230" s="14" t="n"/>
      <c r="J230" s="14" t="n"/>
      <c r="K230" s="15" t="n"/>
      <c r="L230" s="11" t="n"/>
      <c r="M230" s="12" t="n"/>
      <c r="N230" s="12" t="n"/>
      <c r="O230" s="11" t="n"/>
      <c r="P230" s="12" t="n"/>
      <c r="Q230" s="12" t="n"/>
      <c r="R230" s="11" t="n"/>
      <c r="S230" s="12" t="n"/>
    </row>
    <row r="231">
      <c r="A231" s="11" t="n"/>
      <c r="B231" s="12" t="n"/>
      <c r="C231" s="11" t="n"/>
      <c r="D231" s="12" t="n"/>
      <c r="E231" s="12" t="n"/>
      <c r="F231" s="13" t="n"/>
      <c r="G231" s="13" t="n"/>
      <c r="H231" s="11" t="n"/>
      <c r="I231" s="14" t="n"/>
      <c r="J231" s="14" t="n"/>
      <c r="K231" s="15" t="n"/>
      <c r="L231" s="11" t="n"/>
      <c r="M231" s="12" t="n"/>
      <c r="N231" s="12" t="n"/>
      <c r="O231" s="11" t="n"/>
      <c r="P231" s="12" t="n"/>
      <c r="Q231" s="12" t="n"/>
      <c r="R231" s="11" t="n"/>
      <c r="S231" s="12" t="n"/>
    </row>
    <row r="232">
      <c r="A232" s="11" t="n"/>
      <c r="B232" s="12" t="n"/>
      <c r="C232" s="11" t="n"/>
      <c r="D232" s="12" t="n"/>
      <c r="E232" s="12" t="n"/>
      <c r="F232" s="13" t="n"/>
      <c r="G232" s="13" t="n"/>
      <c r="H232" s="11" t="n"/>
      <c r="I232" s="14" t="n"/>
      <c r="J232" s="14" t="n"/>
      <c r="K232" s="15" t="n"/>
      <c r="L232" s="11" t="n"/>
      <c r="M232" s="12" t="n"/>
      <c r="N232" s="12" t="n"/>
      <c r="O232" s="11" t="n"/>
      <c r="P232" s="12" t="n"/>
      <c r="Q232" s="12" t="n"/>
      <c r="R232" s="11" t="n"/>
      <c r="S232" s="12" t="n"/>
    </row>
    <row r="233">
      <c r="A233" s="11" t="n"/>
      <c r="B233" s="12" t="n"/>
      <c r="C233" s="11" t="n"/>
      <c r="D233" s="12" t="n"/>
      <c r="E233" s="12" t="n"/>
      <c r="F233" s="13" t="n"/>
      <c r="G233" s="13" t="n"/>
      <c r="H233" s="11" t="n"/>
      <c r="I233" s="14" t="n"/>
      <c r="J233" s="14" t="n"/>
      <c r="K233" s="15" t="n"/>
      <c r="L233" s="11" t="n"/>
      <c r="M233" s="12" t="n"/>
      <c r="N233" s="12" t="n"/>
      <c r="O233" s="11" t="n"/>
      <c r="P233" s="12" t="n"/>
      <c r="Q233" s="12" t="n"/>
      <c r="R233" s="11" t="n"/>
      <c r="S233" s="12" t="n"/>
    </row>
    <row r="234">
      <c r="A234" s="11" t="n"/>
      <c r="B234" s="12" t="n"/>
      <c r="C234" s="11" t="n"/>
      <c r="D234" s="12" t="n"/>
      <c r="E234" s="12" t="n"/>
      <c r="F234" s="13" t="n"/>
      <c r="G234" s="13" t="n"/>
      <c r="H234" s="11" t="n"/>
      <c r="I234" s="14" t="n"/>
      <c r="J234" s="14" t="n"/>
      <c r="K234" s="15" t="n"/>
      <c r="L234" s="11" t="n"/>
      <c r="M234" s="12" t="n"/>
      <c r="N234" s="12" t="n"/>
      <c r="O234" s="11" t="n"/>
      <c r="P234" s="12" t="n"/>
      <c r="Q234" s="12" t="n"/>
      <c r="R234" s="11" t="n"/>
      <c r="S234" s="12" t="n"/>
    </row>
    <row r="235">
      <c r="A235" s="11" t="n"/>
      <c r="B235" s="12" t="n"/>
      <c r="C235" s="11" t="n"/>
      <c r="D235" s="12" t="n"/>
      <c r="E235" s="12" t="n"/>
      <c r="F235" s="13" t="n"/>
      <c r="G235" s="13" t="n"/>
      <c r="H235" s="11" t="n"/>
      <c r="I235" s="14" t="n"/>
      <c r="J235" s="14" t="n"/>
      <c r="K235" s="15" t="n"/>
      <c r="L235" s="11" t="n"/>
      <c r="M235" s="12" t="n"/>
      <c r="N235" s="12" t="n"/>
      <c r="O235" s="11" t="n"/>
      <c r="P235" s="12" t="n"/>
      <c r="Q235" s="12" t="n"/>
      <c r="R235" s="11" t="n"/>
      <c r="S235" s="12" t="n"/>
    </row>
    <row r="236">
      <c r="A236" s="11" t="n"/>
      <c r="B236" s="12" t="n"/>
      <c r="C236" s="11" t="n"/>
      <c r="D236" s="12" t="n"/>
      <c r="E236" s="12" t="n"/>
      <c r="F236" s="13" t="n"/>
      <c r="G236" s="13" t="n"/>
      <c r="H236" s="11" t="n"/>
      <c r="I236" s="14" t="n"/>
      <c r="J236" s="14" t="n"/>
      <c r="K236" s="15" t="n"/>
      <c r="L236" s="11" t="n"/>
      <c r="M236" s="12" t="n"/>
      <c r="N236" s="12" t="n"/>
      <c r="O236" s="11" t="n"/>
      <c r="P236" s="12" t="n"/>
      <c r="Q236" s="12" t="n"/>
      <c r="R236" s="11" t="n"/>
      <c r="S236" s="12" t="n"/>
    </row>
    <row r="237">
      <c r="A237" s="11" t="n"/>
      <c r="B237" s="12" t="n"/>
      <c r="C237" s="11" t="n"/>
      <c r="D237" s="12" t="n"/>
      <c r="E237" s="12" t="n"/>
      <c r="F237" s="13" t="n"/>
      <c r="G237" s="13" t="n"/>
      <c r="H237" s="11" t="n"/>
      <c r="I237" s="14" t="n"/>
      <c r="J237" s="14" t="n"/>
      <c r="K237" s="15" t="n"/>
      <c r="L237" s="11" t="n"/>
      <c r="M237" s="12" t="n"/>
      <c r="N237" s="12" t="n"/>
      <c r="O237" s="11" t="n"/>
      <c r="P237" s="12" t="n"/>
      <c r="Q237" s="12" t="n"/>
      <c r="R237" s="11" t="n"/>
      <c r="S237" s="12" t="n"/>
    </row>
    <row r="238">
      <c r="A238" s="11" t="n"/>
      <c r="B238" s="12" t="n"/>
      <c r="C238" s="11" t="n"/>
      <c r="D238" s="12" t="n"/>
      <c r="E238" s="12" t="n"/>
      <c r="F238" s="13" t="n"/>
      <c r="G238" s="13" t="n"/>
      <c r="H238" s="11" t="n"/>
      <c r="I238" s="14" t="n"/>
      <c r="J238" s="14" t="n"/>
      <c r="K238" s="15" t="n"/>
      <c r="L238" s="11" t="n"/>
      <c r="M238" s="12" t="n"/>
      <c r="N238" s="12" t="n"/>
      <c r="O238" s="11" t="n"/>
      <c r="P238" s="12" t="n"/>
      <c r="Q238" s="12" t="n"/>
      <c r="R238" s="11" t="n"/>
      <c r="S238" s="12" t="n"/>
    </row>
    <row r="239">
      <c r="A239" s="11" t="n"/>
      <c r="B239" s="12" t="n"/>
      <c r="C239" s="11" t="n"/>
      <c r="D239" s="12" t="n"/>
      <c r="E239" s="12" t="n"/>
      <c r="F239" s="13" t="n"/>
      <c r="G239" s="13" t="n"/>
      <c r="H239" s="11" t="n"/>
      <c r="I239" s="14" t="n"/>
      <c r="J239" s="14" t="n"/>
      <c r="K239" s="15" t="n"/>
      <c r="L239" s="11" t="n"/>
      <c r="M239" s="12" t="n"/>
      <c r="N239" s="12" t="n"/>
      <c r="O239" s="11" t="n"/>
      <c r="P239" s="12" t="n"/>
      <c r="Q239" s="12" t="n"/>
      <c r="R239" s="11" t="n"/>
      <c r="S239" s="12" t="n"/>
    </row>
    <row r="240">
      <c r="A240" s="11" t="n"/>
      <c r="B240" s="12" t="n"/>
      <c r="C240" s="11" t="n"/>
      <c r="D240" s="12" t="n"/>
      <c r="E240" s="12" t="n"/>
      <c r="F240" s="13" t="n"/>
      <c r="G240" s="13" t="n"/>
      <c r="H240" s="11" t="n"/>
      <c r="I240" s="14" t="n"/>
      <c r="J240" s="14" t="n"/>
      <c r="K240" s="15" t="n"/>
      <c r="L240" s="11" t="n"/>
      <c r="M240" s="12" t="n"/>
      <c r="N240" s="12" t="n"/>
      <c r="O240" s="11" t="n"/>
      <c r="P240" s="12" t="n"/>
      <c r="Q240" s="12" t="n"/>
      <c r="R240" s="11" t="n"/>
      <c r="S240" s="12" t="n"/>
    </row>
    <row r="241">
      <c r="A241" s="11" t="n"/>
      <c r="B241" s="12" t="n"/>
      <c r="C241" s="11" t="n"/>
      <c r="D241" s="12" t="n"/>
      <c r="E241" s="12" t="n"/>
      <c r="F241" s="13" t="n"/>
      <c r="G241" s="13" t="n"/>
      <c r="H241" s="11" t="n"/>
      <c r="I241" s="14" t="n"/>
      <c r="J241" s="14" t="n"/>
      <c r="K241" s="15" t="n"/>
      <c r="L241" s="11" t="n"/>
      <c r="M241" s="12" t="n"/>
      <c r="N241" s="12" t="n"/>
      <c r="O241" s="11" t="n"/>
      <c r="P241" s="12" t="n"/>
      <c r="Q241" s="12" t="n"/>
      <c r="R241" s="11" t="n"/>
      <c r="S241" s="12" t="n"/>
    </row>
    <row r="242">
      <c r="A242" s="11" t="n"/>
      <c r="B242" s="12" t="n"/>
      <c r="C242" s="11" t="n"/>
      <c r="D242" s="12" t="n"/>
      <c r="E242" s="12" t="n"/>
      <c r="F242" s="13" t="n"/>
      <c r="G242" s="13" t="n"/>
      <c r="H242" s="11" t="n"/>
      <c r="I242" s="14" t="n"/>
      <c r="J242" s="14" t="n"/>
      <c r="K242" s="15" t="n"/>
      <c r="L242" s="11" t="n"/>
      <c r="M242" s="12" t="n"/>
      <c r="N242" s="12" t="n"/>
      <c r="O242" s="11" t="n"/>
      <c r="P242" s="12" t="n"/>
      <c r="Q242" s="12" t="n"/>
      <c r="R242" s="11" t="n"/>
      <c r="S242" s="12" t="n"/>
    </row>
    <row r="243">
      <c r="A243" s="11" t="n"/>
      <c r="B243" s="12" t="n"/>
      <c r="C243" s="11" t="n"/>
      <c r="D243" s="12" t="n"/>
      <c r="E243" s="12" t="n"/>
      <c r="F243" s="13" t="n"/>
      <c r="G243" s="13" t="n"/>
      <c r="H243" s="11" t="n"/>
      <c r="I243" s="14" t="n"/>
      <c r="J243" s="14" t="n"/>
      <c r="K243" s="15" t="n"/>
      <c r="L243" s="11" t="n"/>
      <c r="M243" s="12" t="n"/>
      <c r="N243" s="12" t="n"/>
      <c r="O243" s="11" t="n"/>
      <c r="P243" s="12" t="n"/>
      <c r="Q243" s="12" t="n"/>
      <c r="R243" s="11" t="n"/>
      <c r="S243" s="12" t="n"/>
    </row>
    <row r="244">
      <c r="A244" s="11" t="n"/>
      <c r="B244" s="12" t="n"/>
      <c r="C244" s="11" t="n"/>
      <c r="D244" s="12" t="n"/>
      <c r="E244" s="12" t="n"/>
      <c r="F244" s="13" t="n"/>
      <c r="G244" s="13" t="n"/>
      <c r="H244" s="11" t="n"/>
      <c r="I244" s="14" t="n"/>
      <c r="J244" s="14" t="n"/>
      <c r="K244" s="15" t="n"/>
      <c r="L244" s="11" t="n"/>
      <c r="M244" s="12" t="n"/>
      <c r="N244" s="12" t="n"/>
      <c r="O244" s="11" t="n"/>
      <c r="P244" s="12" t="n"/>
      <c r="Q244" s="12" t="n"/>
      <c r="R244" s="11" t="n"/>
      <c r="S244" s="12" t="n"/>
    </row>
    <row r="245">
      <c r="A245" s="11" t="n"/>
      <c r="B245" s="12" t="n"/>
      <c r="C245" s="11" t="n"/>
      <c r="D245" s="12" t="n"/>
      <c r="E245" s="12" t="n"/>
      <c r="F245" s="13" t="n"/>
      <c r="G245" s="13" t="n"/>
      <c r="H245" s="11" t="n"/>
      <c r="I245" s="14" t="n"/>
      <c r="J245" s="14" t="n"/>
      <c r="K245" s="15" t="n"/>
      <c r="L245" s="11" t="n"/>
      <c r="M245" s="12" t="n"/>
      <c r="N245" s="12" t="n"/>
      <c r="O245" s="11" t="n"/>
      <c r="P245" s="12" t="n"/>
      <c r="Q245" s="12" t="n"/>
      <c r="R245" s="11" t="n"/>
      <c r="S245" s="12" t="n"/>
    </row>
    <row r="246">
      <c r="A246" s="11" t="n"/>
      <c r="B246" s="12" t="n"/>
      <c r="C246" s="11" t="n"/>
      <c r="D246" s="12" t="n"/>
      <c r="E246" s="12" t="n"/>
      <c r="F246" s="13" t="n"/>
      <c r="G246" s="13" t="n"/>
      <c r="H246" s="11" t="n"/>
      <c r="I246" s="14" t="n"/>
      <c r="J246" s="14" t="n"/>
      <c r="K246" s="15" t="n"/>
      <c r="L246" s="11" t="n"/>
      <c r="M246" s="12" t="n"/>
      <c r="N246" s="12" t="n"/>
      <c r="O246" s="11" t="n"/>
      <c r="P246" s="12" t="n"/>
      <c r="Q246" s="12" t="n"/>
      <c r="R246" s="11" t="n"/>
      <c r="S246" s="12" t="n"/>
    </row>
    <row r="247">
      <c r="A247" s="11" t="n"/>
      <c r="B247" s="12" t="n"/>
      <c r="C247" s="11" t="n"/>
      <c r="D247" s="12" t="n"/>
      <c r="E247" s="12" t="n"/>
      <c r="F247" s="13" t="n"/>
      <c r="G247" s="13" t="n"/>
      <c r="H247" s="11" t="n"/>
      <c r="I247" s="14" t="n"/>
      <c r="J247" s="14" t="n"/>
      <c r="K247" s="15" t="n"/>
      <c r="L247" s="11" t="n"/>
      <c r="M247" s="12" t="n"/>
      <c r="N247" s="12" t="n"/>
      <c r="O247" s="11" t="n"/>
      <c r="P247" s="12" t="n"/>
      <c r="Q247" s="12" t="n"/>
      <c r="R247" s="11" t="n"/>
      <c r="S247" s="12" t="n"/>
    </row>
    <row r="248">
      <c r="A248" s="11" t="n"/>
      <c r="B248" s="12" t="n"/>
      <c r="C248" s="11" t="n"/>
      <c r="D248" s="12" t="n"/>
      <c r="E248" s="12" t="n"/>
      <c r="F248" s="13" t="n"/>
      <c r="G248" s="13" t="n"/>
      <c r="H248" s="11" t="n"/>
      <c r="I248" s="14" t="n"/>
      <c r="J248" s="14" t="n"/>
      <c r="K248" s="15" t="n"/>
      <c r="L248" s="11" t="n"/>
      <c r="M248" s="12" t="n"/>
      <c r="N248" s="12" t="n"/>
      <c r="O248" s="11" t="n"/>
      <c r="P248" s="12" t="n"/>
      <c r="Q248" s="12" t="n"/>
      <c r="R248" s="11" t="n"/>
      <c r="S248" s="12" t="n"/>
    </row>
    <row r="249">
      <c r="A249" s="11" t="n"/>
      <c r="B249" s="12" t="n"/>
      <c r="C249" s="11" t="n"/>
      <c r="D249" s="12" t="n"/>
      <c r="E249" s="12" t="n"/>
      <c r="F249" s="13" t="n"/>
      <c r="G249" s="13" t="n"/>
      <c r="H249" s="11" t="n"/>
      <c r="I249" s="14" t="n"/>
      <c r="J249" s="14" t="n"/>
      <c r="K249" s="15" t="n"/>
      <c r="L249" s="11" t="n"/>
      <c r="M249" s="12" t="n"/>
      <c r="N249" s="12" t="n"/>
      <c r="O249" s="11" t="n"/>
      <c r="P249" s="12" t="n"/>
      <c r="Q249" s="12" t="n"/>
      <c r="R249" s="11" t="n"/>
      <c r="S249" s="12" t="n"/>
    </row>
    <row r="250">
      <c r="A250" s="11" t="n"/>
      <c r="B250" s="12" t="n"/>
      <c r="C250" s="11" t="n"/>
      <c r="D250" s="12" t="n"/>
      <c r="E250" s="12" t="n"/>
      <c r="F250" s="13" t="n"/>
      <c r="G250" s="13" t="n"/>
      <c r="H250" s="11" t="n"/>
      <c r="I250" s="14" t="n"/>
      <c r="J250" s="14" t="n"/>
      <c r="K250" s="15" t="n"/>
      <c r="L250" s="11" t="n"/>
      <c r="M250" s="12" t="n"/>
      <c r="N250" s="12" t="n"/>
      <c r="O250" s="11" t="n"/>
      <c r="P250" s="12" t="n"/>
      <c r="Q250" s="12" t="n"/>
      <c r="R250" s="11" t="n"/>
      <c r="S250" s="12" t="n"/>
    </row>
    <row r="251">
      <c r="A251" s="11" t="n"/>
      <c r="B251" s="12" t="n"/>
      <c r="C251" s="11" t="n"/>
      <c r="D251" s="12" t="n"/>
      <c r="E251" s="12" t="n"/>
      <c r="F251" s="13" t="n"/>
      <c r="G251" s="13" t="n"/>
      <c r="H251" s="11" t="n"/>
      <c r="I251" s="14" t="n"/>
      <c r="J251" s="14" t="n"/>
      <c r="K251" s="15" t="n"/>
      <c r="L251" s="11" t="n"/>
      <c r="M251" s="12" t="n"/>
      <c r="N251" s="12" t="n"/>
      <c r="O251" s="11" t="n"/>
      <c r="P251" s="12" t="n"/>
      <c r="Q251" s="12" t="n"/>
      <c r="R251" s="11" t="n"/>
      <c r="S251" s="12" t="n"/>
    </row>
    <row r="252">
      <c r="A252" s="11" t="n"/>
      <c r="B252" s="12" t="n"/>
      <c r="C252" s="11" t="n"/>
      <c r="D252" s="12" t="n"/>
      <c r="E252" s="12" t="n"/>
      <c r="F252" s="13" t="n"/>
      <c r="G252" s="13" t="n"/>
      <c r="H252" s="11" t="n"/>
      <c r="I252" s="14" t="n"/>
      <c r="J252" s="14" t="n"/>
      <c r="K252" s="15" t="n"/>
      <c r="L252" s="11" t="n"/>
      <c r="M252" s="12" t="n"/>
      <c r="N252" s="12" t="n"/>
      <c r="O252" s="11" t="n"/>
      <c r="P252" s="12" t="n"/>
      <c r="Q252" s="12" t="n"/>
      <c r="R252" s="11" t="n"/>
      <c r="S252" s="12" t="n"/>
    </row>
    <row r="253">
      <c r="A253" s="11" t="n"/>
      <c r="B253" s="12" t="n"/>
      <c r="C253" s="11" t="n"/>
      <c r="D253" s="12" t="n"/>
      <c r="E253" s="12" t="n"/>
      <c r="F253" s="13" t="n"/>
      <c r="G253" s="13" t="n"/>
      <c r="H253" s="11" t="n"/>
      <c r="I253" s="14" t="n"/>
      <c r="J253" s="14" t="n"/>
      <c r="K253" s="15" t="n"/>
      <c r="L253" s="11" t="n"/>
      <c r="M253" s="12" t="n"/>
      <c r="N253" s="12" t="n"/>
      <c r="O253" s="11" t="n"/>
      <c r="P253" s="12" t="n"/>
      <c r="Q253" s="12" t="n"/>
      <c r="R253" s="11" t="n"/>
      <c r="S253" s="12" t="n"/>
    </row>
    <row r="254">
      <c r="A254" s="11" t="n"/>
      <c r="B254" s="12" t="n"/>
      <c r="C254" s="11" t="n"/>
      <c r="D254" s="12" t="n"/>
      <c r="E254" s="12" t="n"/>
      <c r="F254" s="13" t="n"/>
      <c r="G254" s="13" t="n"/>
      <c r="H254" s="11" t="n"/>
      <c r="I254" s="14" t="n"/>
      <c r="J254" s="14" t="n"/>
      <c r="K254" s="15" t="n"/>
      <c r="L254" s="11" t="n"/>
      <c r="M254" s="12" t="n"/>
      <c r="N254" s="12" t="n"/>
      <c r="O254" s="11" t="n"/>
      <c r="P254" s="12" t="n"/>
      <c r="Q254" s="12" t="n"/>
      <c r="R254" s="11" t="n"/>
      <c r="S254" s="12" t="n"/>
    </row>
    <row r="255">
      <c r="A255" s="11" t="n"/>
      <c r="B255" s="12" t="n"/>
      <c r="C255" s="11" t="n"/>
      <c r="D255" s="12" t="n"/>
      <c r="E255" s="12" t="n"/>
      <c r="F255" s="13" t="n"/>
      <c r="G255" s="13" t="n"/>
      <c r="H255" s="11" t="n"/>
      <c r="I255" s="14" t="n"/>
      <c r="J255" s="14" t="n"/>
      <c r="K255" s="15" t="n"/>
      <c r="L255" s="11" t="n"/>
      <c r="M255" s="12" t="n"/>
      <c r="N255" s="12" t="n"/>
      <c r="O255" s="11" t="n"/>
      <c r="P255" s="12" t="n"/>
      <c r="Q255" s="12" t="n"/>
      <c r="R255" s="11" t="n"/>
      <c r="S255" s="12" t="n"/>
    </row>
    <row r="256">
      <c r="A256" s="11" t="n"/>
      <c r="B256" s="12" t="n"/>
      <c r="C256" s="11" t="n"/>
      <c r="D256" s="12" t="n"/>
      <c r="E256" s="12" t="n"/>
      <c r="F256" s="13" t="n"/>
      <c r="G256" s="13" t="n"/>
      <c r="H256" s="11" t="n"/>
      <c r="I256" s="14" t="n"/>
      <c r="J256" s="14" t="n"/>
      <c r="K256" s="15" t="n"/>
      <c r="L256" s="11" t="n"/>
      <c r="M256" s="12" t="n"/>
      <c r="N256" s="12" t="n"/>
      <c r="O256" s="11" t="n"/>
      <c r="P256" s="12" t="n"/>
      <c r="Q256" s="12" t="n"/>
      <c r="R256" s="11" t="n"/>
      <c r="S256" s="12" t="n"/>
    </row>
    <row r="257">
      <c r="A257" s="11" t="n"/>
      <c r="B257" s="12" t="n"/>
      <c r="C257" s="11" t="n"/>
      <c r="D257" s="12" t="n"/>
      <c r="E257" s="12" t="n"/>
      <c r="F257" s="13" t="n"/>
      <c r="G257" s="13" t="n"/>
      <c r="H257" s="11" t="n"/>
      <c r="I257" s="14" t="n"/>
      <c r="J257" s="14" t="n"/>
      <c r="K257" s="15" t="n"/>
      <c r="L257" s="11" t="n"/>
      <c r="M257" s="12" t="n"/>
      <c r="N257" s="12" t="n"/>
      <c r="O257" s="11" t="n"/>
      <c r="P257" s="12" t="n"/>
      <c r="Q257" s="12" t="n"/>
      <c r="R257" s="11" t="n"/>
      <c r="S257" s="12" t="n"/>
    </row>
  </sheetData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  <col width="14" customWidth="1" min="5" max="5"/>
    <col width="18" customWidth="1" min="6" max="6"/>
  </cols>
  <sheetData>
    <row r="1">
      <c r="A1" s="16" t="inlineStr">
        <is>
          <t>Проверки качества (считаются по листу CLEAN)</t>
        </is>
      </c>
    </row>
    <row r="3" ht="22" customHeight="1">
      <c r="A3" s="3" t="inlineStr">
        <is>
          <t>Метрика</t>
        </is>
      </c>
      <c r="B3" s="3" t="inlineStr">
        <is>
          <t>RAW</t>
        </is>
      </c>
      <c r="C3" s="3" t="inlineStr">
        <is>
          <t>CLEAN</t>
        </is>
      </c>
      <c r="D3" s="3" t="inlineStr">
        <is>
          <t>Цель</t>
        </is>
      </c>
      <c r="E3" s="3" t="inlineStr">
        <is>
          <t>Статус</t>
        </is>
      </c>
    </row>
    <row r="4">
      <c r="A4" s="4" t="inlineStr">
        <is>
          <t>Количество строк (по customer_id)</t>
        </is>
      </c>
      <c r="B4" s="17">
        <f>COUNTA('RAW'!A2:A257)</f>
        <v/>
      </c>
      <c r="C4" s="17">
        <f>COUNTA('CLEAN'!A2:A257)</f>
        <v/>
      </c>
      <c r="D4" s="18">
        <f>256</f>
        <v/>
      </c>
      <c r="E4" s="17">
        <f>IF(C4=D4,"OK","CHECK")</f>
        <v/>
      </c>
    </row>
    <row r="5">
      <c r="A5" s="4" t="inlineStr">
        <is>
          <t>Пустые customer_id (blanks)</t>
        </is>
      </c>
      <c r="B5" s="17">
        <f>COUNTBLANK('RAW'!A2:A257)</f>
        <v/>
      </c>
      <c r="C5" s="17">
        <f>COUNTBLANK('CLEAN'!A2:A257)</f>
        <v/>
      </c>
      <c r="D5" s="18" t="inlineStr">
        <is>
          <t>0</t>
        </is>
      </c>
      <c r="E5" s="17">
        <f>IF(C5=0,"OK","FIX")</f>
        <v/>
      </c>
    </row>
    <row r="6">
      <c r="A6" s="4" t="inlineStr">
        <is>
          <t>Дубликаты customer_id (оценка)</t>
        </is>
      </c>
      <c r="B6" s="17">
        <f>IF(COUNTA('RAW'!A2:A257)=0,0,COUNTA('RAW'!A2:A257)-SUMPRODUCT(1/COUNTIF('RAW'!A2:A257,'RAW'!A2:A257)))</f>
        <v/>
      </c>
      <c r="C6" s="17">
        <f>IF(COUNTA('CLEAN'!A2:A257)=0,0,COUNTA('CLEAN'!A2:A257)-SUMPRODUCT(1/COUNTIF('CLEAN'!A2:A257,'CLEAN'!A2:A257)))</f>
        <v/>
      </c>
      <c r="D6" s="18" t="inlineStr">
        <is>
          <t>0</t>
        </is>
      </c>
      <c r="E6" s="17">
        <f>IF(C6&lt;=0.5,"OK","FIX")</f>
        <v/>
      </c>
    </row>
    <row r="7">
      <c r="A7" s="4" t="inlineStr">
        <is>
          <t>Пустые ключевые поля (age, gender, city) — blanks</t>
        </is>
      </c>
      <c r="B7" s="17">
        <f>COUNTBLANK('RAW'!C2:C257)+COUNTBLANK('RAW'!D2:D257)+COUNTBLANK('RAW'!E2:E257)</f>
        <v/>
      </c>
      <c r="C7" s="17">
        <f>COUNTBLANK('CLEAN'!C2:C257)+COUNTBLANK('CLEAN'!D2:D257)+COUNTBLANK('CLEAN'!E2:E257)</f>
        <v/>
      </c>
      <c r="D7" s="18" t="inlineStr">
        <is>
          <t>0</t>
        </is>
      </c>
      <c r="E7" s="17">
        <f>IF(C7=0,"OK","FIX")</f>
        <v/>
      </c>
    </row>
    <row r="8">
      <c r="A8" s="4" t="inlineStr">
        <is>
          <t>Возраст вне диапазона (age&lt;18 или age&gt;100) — только числа</t>
        </is>
      </c>
      <c r="B8" s="17">
        <f>SUMPRODUCT(IFERROR(--('RAW'!C2:C257&lt;18),0)+IFERROR(--('RAW'!C2:C257&gt;100),0))</f>
        <v/>
      </c>
      <c r="C8" s="17">
        <f>SUMPRODUCT(IFERROR(--('CLEAN'!C2:C257&lt;18),0)+IFERROR(--('CLEAN'!C2:C257&gt;100),0))</f>
        <v/>
      </c>
      <c r="D8" s="18" t="inlineStr">
        <is>
          <t>0</t>
        </is>
      </c>
      <c r="E8" s="17">
        <f>IF(C8=0,"OK","FIX")</f>
        <v/>
      </c>
    </row>
    <row r="9">
      <c r="A9" s="4" t="inlineStr">
        <is>
          <t>Некорректные email (не содержит @), не считая пустых</t>
        </is>
      </c>
      <c r="B9" s="17">
        <f>SUMPRODUCT(--('RAW'!P2:P257&lt;&gt;""),--(ISERROR(SEARCH("@",'RAW'!P2:P257&amp;""))))</f>
        <v/>
      </c>
      <c r="C9" s="17">
        <f>SUMPRODUCT(--('CLEAN'!P2:P257&lt;&gt;""),--(ISERROR(SEARCH("@",'CLEAN'!P2:P257&amp;""))))</f>
        <v/>
      </c>
      <c r="D9" s="18" t="inlineStr">
        <is>
          <t>0</t>
        </is>
      </c>
      <c r="E9" s="17">
        <f>IF(C9=0,"OK","FIX")</f>
        <v/>
      </c>
    </row>
    <row r="10">
      <c r="A10" s="4" t="inlineStr">
        <is>
          <t>Даты регистрации: кол-во «не-дата» (текст) среди непустых</t>
        </is>
      </c>
      <c r="B10" s="17">
        <f>SUMPRODUCT(--('RAW'!F2:F257&lt;&gt;""),--(NOT(ISNUMBER('RAW'!F2:F257))))</f>
        <v/>
      </c>
      <c r="C10" s="17">
        <f>SUMPRODUCT(--('CLEAN'!F2:F257&lt;&gt;""),--(NOT(ISNUMBER('CLEAN'!F2:F257))))</f>
        <v/>
      </c>
      <c r="D10" s="18" t="inlineStr">
        <is>
          <t>0</t>
        </is>
      </c>
      <c r="E10" s="17">
        <f>IF(C10=0,"OK","FIX")</f>
        <v/>
      </c>
    </row>
    <row r="11">
      <c r="A11" s="4" t="inlineStr">
        <is>
          <t>Средний чек: кол-во «не-число» среди непустых</t>
        </is>
      </c>
      <c r="B11" s="17">
        <f>SUMPRODUCT(--('RAW'!I2:I257&lt;&gt;""),--(NOT(ISNUMBER('RAW'!I2:I257))))</f>
        <v/>
      </c>
      <c r="C11" s="17">
        <f>SUMPRODUCT(--('CLEAN'!I2:I257&lt;&gt;""),--(NOT(ISNUMBER('CLEAN'!I2:I257))))</f>
        <v/>
      </c>
      <c r="D11" s="18" t="inlineStr">
        <is>
          <t>0</t>
        </is>
      </c>
      <c r="E11" s="17">
        <f>IF(C11=0,"OK","FIX")</f>
        <v/>
      </c>
    </row>
    <row r="12">
      <c r="A12" s="4" t="inlineStr">
        <is>
          <t>Целевая churned: кол-во значений, не равных 0/1</t>
        </is>
      </c>
      <c r="B12" s="17">
        <f>SUMPRODUCT(--('RAW'!R2:R257&lt;&gt;""),--('RAW'!R2:R257&lt;&gt;0),--('RAW'!R2:R257&lt;&gt;1))</f>
        <v/>
      </c>
      <c r="C12" s="17">
        <f>SUMPRODUCT(--('CLEAN'!R2:R257&lt;&gt;""),--('CLEAN'!R2:R257&lt;&gt;0),--('CLEAN'!R2:R257&lt;&gt;1))</f>
        <v/>
      </c>
      <c r="D12" s="18" t="inlineStr">
        <is>
          <t>0</t>
        </is>
      </c>
      <c r="E12" s="17">
        <f>IF(C12=0,"OK","FIX")</f>
        <v/>
      </c>
    </row>
    <row r="13">
      <c r="A13" s="4" t="inlineStr">
        <is>
          <t>Потенц. выбросы total_spend: &lt;0 или &gt;1 000 000 (числа)</t>
        </is>
      </c>
      <c r="B13" s="17">
        <f>SUMPRODUCT(IFERROR(--('RAW'!J2:J257&lt;0),0)+IFERROR(--('RAW'!J2:J257&gt;1000000),0))</f>
        <v/>
      </c>
      <c r="C13" s="17">
        <f>SUMPRODUCT(IFERROR(--('CLEAN'!J2:J257&lt;0),0)+IFERROR(--('CLEAN'!J2:J257&gt;1000000),0))</f>
        <v/>
      </c>
      <c r="D13" s="18" t="inlineStr">
        <is>
          <t>0</t>
        </is>
      </c>
      <c r="E13" s="17">
        <f>IF(C13=0,"OK","REVIEW")</f>
        <v/>
      </c>
    </row>
  </sheetData>
  <mergeCells count="1">
    <mergeCell ref="A1:F1"/>
  </mergeCells>
  <conditionalFormatting sqref="E4:E13">
    <cfRule type="expression" priority="1" dxfId="0">
      <formula>EXACT(E4,"OK")</formula>
    </cfRule>
    <cfRule type="expression" priority="2" dxfId="1">
      <formula>NOT(EXACT(E4,"OK"))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2" customWidth="1" min="1" max="1"/>
    <col width="70" customWidth="1" min="2" max="2"/>
    <col width="12" customWidth="1" min="3" max="3"/>
    <col width="30" customWidth="1" min="4" max="4"/>
    <col width="12" customWidth="1" min="5" max="5"/>
    <col width="12" customWidth="1" min="6" max="6"/>
  </cols>
  <sheetData>
    <row r="1">
      <c r="A1" s="16" t="inlineStr">
        <is>
          <t>Задания</t>
        </is>
      </c>
    </row>
    <row r="2">
      <c r="A2" s="3" t="inlineStr">
        <is>
          <t>Этап</t>
        </is>
      </c>
      <c r="B2" s="3" t="inlineStr">
        <is>
          <t>Что сделать</t>
        </is>
      </c>
      <c r="C2" s="3" t="inlineStr">
        <is>
          <t>Отметка</t>
        </is>
      </c>
      <c r="D2" s="3" t="inlineStr">
        <is>
          <t>Комментарий</t>
        </is>
      </c>
    </row>
    <row r="3" ht="55" customHeight="1">
      <c r="A3" s="4" t="inlineStr">
        <is>
          <t>1. Быстрый аудит RAW</t>
        </is>
      </c>
      <c r="B3" s="4" t="inlineStr">
        <is>
          <t>На листе RAW: (a) посчитайте пропуски и доли пропусков по столбцам; (b) найдите дубликаты customer_id; (c) выпишите 5–10 примеров «грязи» (пробелы, разные форматы, ошибки).</t>
        </is>
      </c>
      <c r="C3" s="19" t="inlineStr"/>
      <c r="D3" s="4" t="inlineStr"/>
    </row>
    <row r="4" ht="55" customHeight="1">
      <c r="A4" s="4" t="inlineStr">
        <is>
          <t>2. Правила очистки</t>
        </is>
      </c>
      <c r="B4" s="4" t="inlineStr">
        <is>
          <t>Используя лист DICTIONARY, сформулируйте явные правила: какие значения считаем пропусками, как нормализуем города/пол/каналы/устройства, что делаем с выбросами.</t>
        </is>
      </c>
      <c r="C4" s="19" t="inlineStr"/>
      <c r="D4" s="4" t="inlineStr"/>
    </row>
    <row r="5" ht="55" customHeight="1">
      <c r="A5" s="4" t="inlineStr">
        <is>
          <t>3. Очистка данных</t>
        </is>
      </c>
      <c r="B5" s="4" t="inlineStr">
        <is>
          <t>Заполните лист CLEAN: приведите типы (даты/числа), стандартизируйте категории, удалите/объедините дубликаты, обработайте пропуски и выбросы. Старайтесь не удалять строки без необходимости — лучше исправлять и помечать.</t>
        </is>
      </c>
      <c r="C5" s="19" t="inlineStr"/>
      <c r="D5" s="4" t="inlineStr"/>
    </row>
    <row r="6" ht="55" customHeight="1">
      <c r="A6" s="4" t="inlineStr">
        <is>
          <t>4. Контроль качества</t>
        </is>
      </c>
      <c r="B6" s="4" t="inlineStr">
        <is>
          <t>Откройте лист CHECKS. Добейтесь, чтобы по CLEAN статус был «OK» (или «REVIEW» только для выбросов, если вы их обосновали).</t>
        </is>
      </c>
      <c r="C6" s="19" t="inlineStr"/>
      <c r="D6" s="4" t="inlineStr"/>
    </row>
    <row r="7" ht="55" customHeight="1">
      <c r="A7" s="4" t="inlineStr">
        <is>
          <t>5. (Опционально) Фичи для ML</t>
        </is>
      </c>
      <c r="B7" s="4" t="inlineStr">
        <is>
          <t>На листе FEATURES посчитайте признаки: tenure_days, recency_days, avg_order_value_derived, log_total_spend, income_bucket. Проверьте, что нет деления на 0 и ошибок.</t>
        </is>
      </c>
      <c r="C7" s="19" t="inlineStr"/>
      <c r="D7" s="4" t="inlineStr"/>
    </row>
    <row r="8" ht="55" customHeight="1">
      <c r="A8" s="4" t="inlineStr">
        <is>
          <t>6. Итог</t>
        </is>
      </c>
      <c r="B8" s="4" t="inlineStr">
        <is>
          <t>Сохраните книгу и экспортируйте CLEAN (или FEATURES) в CSV для обучения модели в Python/R/любом инструменте.</t>
        </is>
      </c>
      <c r="C8" s="19" t="inlineStr"/>
      <c r="D8" s="4" t="inlineStr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5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22" customWidth="1" min="4" max="4"/>
    <col width="16" customWidth="1" min="5" max="5"/>
    <col width="16" customWidth="1" min="6" max="6"/>
    <col width="10" customWidth="1" min="7" max="7"/>
    <col width="10" customWidth="1" min="8" max="8"/>
  </cols>
  <sheetData>
    <row r="1">
      <c r="A1" s="3" t="inlineStr">
        <is>
          <t>customer_id</t>
        </is>
      </c>
      <c r="B1" s="3" t="inlineStr">
        <is>
          <t>tenure_days</t>
        </is>
      </c>
      <c r="C1" s="3" t="inlineStr">
        <is>
          <t>recency_days</t>
        </is>
      </c>
      <c r="D1" s="3" t="inlineStr">
        <is>
          <t>avg_order_value_derived</t>
        </is>
      </c>
      <c r="E1" s="3" t="inlineStr">
        <is>
          <t>log_total_spend</t>
        </is>
      </c>
      <c r="F1" s="3" t="inlineStr">
        <is>
          <t>income_bucket</t>
        </is>
      </c>
      <c r="G1" s="3" t="inlineStr">
        <is>
          <t>is_ads</t>
        </is>
      </c>
      <c r="H1" s="3" t="inlineStr">
        <is>
          <t>is_mobile</t>
        </is>
      </c>
    </row>
    <row r="2">
      <c r="A2" s="20">
        <f>'CLEAN'!A2</f>
        <v/>
      </c>
      <c r="B2" s="21">
        <f>IFERROR(TODAY()-'CLEAN'!F2,"")</f>
        <v/>
      </c>
      <c r="C2" s="21">
        <f>IFERROR(TODAY()-'CLEAN'!G2,"")</f>
        <v/>
      </c>
      <c r="D2" s="22">
        <f>IFERROR(IF('CLEAN'!H2&gt;0,'CLEAN'!J2/'CLEAN'!H2,""),"")</f>
        <v/>
      </c>
      <c r="E2" s="23">
        <f>IFERROR(LN(1+'CLEAN'!J2),"")</f>
        <v/>
      </c>
      <c r="F2" s="24">
        <f>IFERROR(IF('CLEAN'!K2="","",IF('CLEAN'!K2&lt;50000,"low",IF('CLEAN'!K2&lt;120000,"mid","high"))),"")</f>
        <v/>
      </c>
      <c r="G2" s="24">
        <f>IF('CLEAN'!N2="ads",1,0)</f>
        <v/>
      </c>
      <c r="H2" s="24">
        <f>IF(OR('CLEAN'!M2="android",'CLEAN'!M2="ios"),1,0)</f>
        <v/>
      </c>
    </row>
    <row r="3">
      <c r="A3" s="20">
        <f>'CLEAN'!A3</f>
        <v/>
      </c>
      <c r="B3" s="21">
        <f>IFERROR(TODAY()-'CLEAN'!F3,"")</f>
        <v/>
      </c>
      <c r="C3" s="21">
        <f>IFERROR(TODAY()-'CLEAN'!G3,"")</f>
        <v/>
      </c>
      <c r="D3" s="22">
        <f>IFERROR(IF('CLEAN'!H3&gt;0,'CLEAN'!J3/'CLEAN'!H3,""),"")</f>
        <v/>
      </c>
      <c r="E3" s="23">
        <f>IFERROR(LN(1+'CLEAN'!J3),"")</f>
        <v/>
      </c>
      <c r="F3" s="24">
        <f>IFERROR(IF('CLEAN'!K3="","",IF('CLEAN'!K3&lt;50000,"low",IF('CLEAN'!K3&lt;120000,"mid","high"))),"")</f>
        <v/>
      </c>
      <c r="G3" s="24">
        <f>IF('CLEAN'!N3="ads",1,0)</f>
        <v/>
      </c>
      <c r="H3" s="24">
        <f>IF(OR('CLEAN'!M3="android",'CLEAN'!M3="ios"),1,0)</f>
        <v/>
      </c>
    </row>
    <row r="4">
      <c r="A4" s="20">
        <f>'CLEAN'!A4</f>
        <v/>
      </c>
      <c r="B4" s="21">
        <f>IFERROR(TODAY()-'CLEAN'!F4,"")</f>
        <v/>
      </c>
      <c r="C4" s="21">
        <f>IFERROR(TODAY()-'CLEAN'!G4,"")</f>
        <v/>
      </c>
      <c r="D4" s="22">
        <f>IFERROR(IF('CLEAN'!H4&gt;0,'CLEAN'!J4/'CLEAN'!H4,""),"")</f>
        <v/>
      </c>
      <c r="E4" s="23">
        <f>IFERROR(LN(1+'CLEAN'!J4),"")</f>
        <v/>
      </c>
      <c r="F4" s="24">
        <f>IFERROR(IF('CLEAN'!K4="","",IF('CLEAN'!K4&lt;50000,"low",IF('CLEAN'!K4&lt;120000,"mid","high"))),"")</f>
        <v/>
      </c>
      <c r="G4" s="24">
        <f>IF('CLEAN'!N4="ads",1,0)</f>
        <v/>
      </c>
      <c r="H4" s="24">
        <f>IF(OR('CLEAN'!M4="android",'CLEAN'!M4="ios"),1,0)</f>
        <v/>
      </c>
    </row>
    <row r="5">
      <c r="A5" s="20">
        <f>'CLEAN'!A5</f>
        <v/>
      </c>
      <c r="B5" s="21">
        <f>IFERROR(TODAY()-'CLEAN'!F5,"")</f>
        <v/>
      </c>
      <c r="C5" s="21">
        <f>IFERROR(TODAY()-'CLEAN'!G5,"")</f>
        <v/>
      </c>
      <c r="D5" s="22">
        <f>IFERROR(IF('CLEAN'!H5&gt;0,'CLEAN'!J5/'CLEAN'!H5,""),"")</f>
        <v/>
      </c>
      <c r="E5" s="23">
        <f>IFERROR(LN(1+'CLEAN'!J5),"")</f>
        <v/>
      </c>
      <c r="F5" s="24">
        <f>IFERROR(IF('CLEAN'!K5="","",IF('CLEAN'!K5&lt;50000,"low",IF('CLEAN'!K5&lt;120000,"mid","high"))),"")</f>
        <v/>
      </c>
      <c r="G5" s="24">
        <f>IF('CLEAN'!N5="ads",1,0)</f>
        <v/>
      </c>
      <c r="H5" s="24">
        <f>IF(OR('CLEAN'!M5="android",'CLEAN'!M5="ios"),1,0)</f>
        <v/>
      </c>
    </row>
    <row r="6">
      <c r="A6" s="20">
        <f>'CLEAN'!A6</f>
        <v/>
      </c>
      <c r="B6" s="21">
        <f>IFERROR(TODAY()-'CLEAN'!F6,"")</f>
        <v/>
      </c>
      <c r="C6" s="21">
        <f>IFERROR(TODAY()-'CLEAN'!G6,"")</f>
        <v/>
      </c>
      <c r="D6" s="22">
        <f>IFERROR(IF('CLEAN'!H6&gt;0,'CLEAN'!J6/'CLEAN'!H6,""),"")</f>
        <v/>
      </c>
      <c r="E6" s="23">
        <f>IFERROR(LN(1+'CLEAN'!J6),"")</f>
        <v/>
      </c>
      <c r="F6" s="24">
        <f>IFERROR(IF('CLEAN'!K6="","",IF('CLEAN'!K6&lt;50000,"low",IF('CLEAN'!K6&lt;120000,"mid","high"))),"")</f>
        <v/>
      </c>
      <c r="G6" s="24">
        <f>IF('CLEAN'!N6="ads",1,0)</f>
        <v/>
      </c>
      <c r="H6" s="24">
        <f>IF(OR('CLEAN'!M6="android",'CLEAN'!M6="ios"),1,0)</f>
        <v/>
      </c>
    </row>
    <row r="7">
      <c r="A7" s="20">
        <f>'CLEAN'!A7</f>
        <v/>
      </c>
      <c r="B7" s="21">
        <f>IFERROR(TODAY()-'CLEAN'!F7,"")</f>
        <v/>
      </c>
      <c r="C7" s="21">
        <f>IFERROR(TODAY()-'CLEAN'!G7,"")</f>
        <v/>
      </c>
      <c r="D7" s="22">
        <f>IFERROR(IF('CLEAN'!H7&gt;0,'CLEAN'!J7/'CLEAN'!H7,""),"")</f>
        <v/>
      </c>
      <c r="E7" s="23">
        <f>IFERROR(LN(1+'CLEAN'!J7),"")</f>
        <v/>
      </c>
      <c r="F7" s="24">
        <f>IFERROR(IF('CLEAN'!K7="","",IF('CLEAN'!K7&lt;50000,"low",IF('CLEAN'!K7&lt;120000,"mid","high"))),"")</f>
        <v/>
      </c>
      <c r="G7" s="24">
        <f>IF('CLEAN'!N7="ads",1,0)</f>
        <v/>
      </c>
      <c r="H7" s="24">
        <f>IF(OR('CLEAN'!M7="android",'CLEAN'!M7="ios"),1,0)</f>
        <v/>
      </c>
    </row>
    <row r="8">
      <c r="A8" s="20">
        <f>'CLEAN'!A8</f>
        <v/>
      </c>
      <c r="B8" s="21">
        <f>IFERROR(TODAY()-'CLEAN'!F8,"")</f>
        <v/>
      </c>
      <c r="C8" s="21">
        <f>IFERROR(TODAY()-'CLEAN'!G8,"")</f>
        <v/>
      </c>
      <c r="D8" s="22">
        <f>IFERROR(IF('CLEAN'!H8&gt;0,'CLEAN'!J8/'CLEAN'!H8,""),"")</f>
        <v/>
      </c>
      <c r="E8" s="23">
        <f>IFERROR(LN(1+'CLEAN'!J8),"")</f>
        <v/>
      </c>
      <c r="F8" s="24">
        <f>IFERROR(IF('CLEAN'!K8="","",IF('CLEAN'!K8&lt;50000,"low",IF('CLEAN'!K8&lt;120000,"mid","high"))),"")</f>
        <v/>
      </c>
      <c r="G8" s="24">
        <f>IF('CLEAN'!N8="ads",1,0)</f>
        <v/>
      </c>
      <c r="H8" s="24">
        <f>IF(OR('CLEAN'!M8="android",'CLEAN'!M8="ios"),1,0)</f>
        <v/>
      </c>
    </row>
    <row r="9">
      <c r="A9" s="20">
        <f>'CLEAN'!A9</f>
        <v/>
      </c>
      <c r="B9" s="21">
        <f>IFERROR(TODAY()-'CLEAN'!F9,"")</f>
        <v/>
      </c>
      <c r="C9" s="21">
        <f>IFERROR(TODAY()-'CLEAN'!G9,"")</f>
        <v/>
      </c>
      <c r="D9" s="22">
        <f>IFERROR(IF('CLEAN'!H9&gt;0,'CLEAN'!J9/'CLEAN'!H9,""),"")</f>
        <v/>
      </c>
      <c r="E9" s="23">
        <f>IFERROR(LN(1+'CLEAN'!J9),"")</f>
        <v/>
      </c>
      <c r="F9" s="24">
        <f>IFERROR(IF('CLEAN'!K9="","",IF('CLEAN'!K9&lt;50000,"low",IF('CLEAN'!K9&lt;120000,"mid","high"))),"")</f>
        <v/>
      </c>
      <c r="G9" s="24">
        <f>IF('CLEAN'!N9="ads",1,0)</f>
        <v/>
      </c>
      <c r="H9" s="24">
        <f>IF(OR('CLEAN'!M9="android",'CLEAN'!M9="ios"),1,0)</f>
        <v/>
      </c>
    </row>
    <row r="10">
      <c r="A10" s="20">
        <f>'CLEAN'!A10</f>
        <v/>
      </c>
      <c r="B10" s="21">
        <f>IFERROR(TODAY()-'CLEAN'!F10,"")</f>
        <v/>
      </c>
      <c r="C10" s="21">
        <f>IFERROR(TODAY()-'CLEAN'!G10,"")</f>
        <v/>
      </c>
      <c r="D10" s="22">
        <f>IFERROR(IF('CLEAN'!H10&gt;0,'CLEAN'!J10/'CLEAN'!H10,""),"")</f>
        <v/>
      </c>
      <c r="E10" s="23">
        <f>IFERROR(LN(1+'CLEAN'!J10),"")</f>
        <v/>
      </c>
      <c r="F10" s="24">
        <f>IFERROR(IF('CLEAN'!K10="","",IF('CLEAN'!K10&lt;50000,"low",IF('CLEAN'!K10&lt;120000,"mid","high"))),"")</f>
        <v/>
      </c>
      <c r="G10" s="24">
        <f>IF('CLEAN'!N10="ads",1,0)</f>
        <v/>
      </c>
      <c r="H10" s="24">
        <f>IF(OR('CLEAN'!M10="android",'CLEAN'!M10="ios"),1,0)</f>
        <v/>
      </c>
    </row>
    <row r="11">
      <c r="A11" s="20">
        <f>'CLEAN'!A11</f>
        <v/>
      </c>
      <c r="B11" s="21">
        <f>IFERROR(TODAY()-'CLEAN'!F11,"")</f>
        <v/>
      </c>
      <c r="C11" s="21">
        <f>IFERROR(TODAY()-'CLEAN'!G11,"")</f>
        <v/>
      </c>
      <c r="D11" s="22">
        <f>IFERROR(IF('CLEAN'!H11&gt;0,'CLEAN'!J11/'CLEAN'!H11,""),"")</f>
        <v/>
      </c>
      <c r="E11" s="23">
        <f>IFERROR(LN(1+'CLEAN'!J11),"")</f>
        <v/>
      </c>
      <c r="F11" s="24">
        <f>IFERROR(IF('CLEAN'!K11="","",IF('CLEAN'!K11&lt;50000,"low",IF('CLEAN'!K11&lt;120000,"mid","high"))),"")</f>
        <v/>
      </c>
      <c r="G11" s="24">
        <f>IF('CLEAN'!N11="ads",1,0)</f>
        <v/>
      </c>
      <c r="H11" s="24">
        <f>IF(OR('CLEAN'!M11="android",'CLEAN'!M11="ios"),1,0)</f>
        <v/>
      </c>
    </row>
    <row r="12">
      <c r="A12" s="20">
        <f>'CLEAN'!A12</f>
        <v/>
      </c>
      <c r="B12" s="21">
        <f>IFERROR(TODAY()-'CLEAN'!F12,"")</f>
        <v/>
      </c>
      <c r="C12" s="21">
        <f>IFERROR(TODAY()-'CLEAN'!G12,"")</f>
        <v/>
      </c>
      <c r="D12" s="22">
        <f>IFERROR(IF('CLEAN'!H12&gt;0,'CLEAN'!J12/'CLEAN'!H12,""),"")</f>
        <v/>
      </c>
      <c r="E12" s="23">
        <f>IFERROR(LN(1+'CLEAN'!J12),"")</f>
        <v/>
      </c>
      <c r="F12" s="24">
        <f>IFERROR(IF('CLEAN'!K12="","",IF('CLEAN'!K12&lt;50000,"low",IF('CLEAN'!K12&lt;120000,"mid","high"))),"")</f>
        <v/>
      </c>
      <c r="G12" s="24">
        <f>IF('CLEAN'!N12="ads",1,0)</f>
        <v/>
      </c>
      <c r="H12" s="24">
        <f>IF(OR('CLEAN'!M12="android",'CLEAN'!M12="ios"),1,0)</f>
        <v/>
      </c>
    </row>
    <row r="13">
      <c r="A13" s="20">
        <f>'CLEAN'!A13</f>
        <v/>
      </c>
      <c r="B13" s="21">
        <f>IFERROR(TODAY()-'CLEAN'!F13,"")</f>
        <v/>
      </c>
      <c r="C13" s="21">
        <f>IFERROR(TODAY()-'CLEAN'!G13,"")</f>
        <v/>
      </c>
      <c r="D13" s="22">
        <f>IFERROR(IF('CLEAN'!H13&gt;0,'CLEAN'!J13/'CLEAN'!H13,""),"")</f>
        <v/>
      </c>
      <c r="E13" s="23">
        <f>IFERROR(LN(1+'CLEAN'!J13),"")</f>
        <v/>
      </c>
      <c r="F13" s="24">
        <f>IFERROR(IF('CLEAN'!K13="","",IF('CLEAN'!K13&lt;50000,"low",IF('CLEAN'!K13&lt;120000,"mid","high"))),"")</f>
        <v/>
      </c>
      <c r="G13" s="24">
        <f>IF('CLEAN'!N13="ads",1,0)</f>
        <v/>
      </c>
      <c r="H13" s="24">
        <f>IF(OR('CLEAN'!M13="android",'CLEAN'!M13="ios"),1,0)</f>
        <v/>
      </c>
    </row>
    <row r="14">
      <c r="A14" s="20">
        <f>'CLEAN'!A14</f>
        <v/>
      </c>
      <c r="B14" s="21">
        <f>IFERROR(TODAY()-'CLEAN'!F14,"")</f>
        <v/>
      </c>
      <c r="C14" s="21">
        <f>IFERROR(TODAY()-'CLEAN'!G14,"")</f>
        <v/>
      </c>
      <c r="D14" s="22">
        <f>IFERROR(IF('CLEAN'!H14&gt;0,'CLEAN'!J14/'CLEAN'!H14,""),"")</f>
        <v/>
      </c>
      <c r="E14" s="23">
        <f>IFERROR(LN(1+'CLEAN'!J14),"")</f>
        <v/>
      </c>
      <c r="F14" s="24">
        <f>IFERROR(IF('CLEAN'!K14="","",IF('CLEAN'!K14&lt;50000,"low",IF('CLEAN'!K14&lt;120000,"mid","high"))),"")</f>
        <v/>
      </c>
      <c r="G14" s="24">
        <f>IF('CLEAN'!N14="ads",1,0)</f>
        <v/>
      </c>
      <c r="H14" s="24">
        <f>IF(OR('CLEAN'!M14="android",'CLEAN'!M14="ios"),1,0)</f>
        <v/>
      </c>
    </row>
    <row r="15">
      <c r="A15" s="20">
        <f>'CLEAN'!A15</f>
        <v/>
      </c>
      <c r="B15" s="21">
        <f>IFERROR(TODAY()-'CLEAN'!F15,"")</f>
        <v/>
      </c>
      <c r="C15" s="21">
        <f>IFERROR(TODAY()-'CLEAN'!G15,"")</f>
        <v/>
      </c>
      <c r="D15" s="22">
        <f>IFERROR(IF('CLEAN'!H15&gt;0,'CLEAN'!J15/'CLEAN'!H15,""),"")</f>
        <v/>
      </c>
      <c r="E15" s="23">
        <f>IFERROR(LN(1+'CLEAN'!J15),"")</f>
        <v/>
      </c>
      <c r="F15" s="24">
        <f>IFERROR(IF('CLEAN'!K15="","",IF('CLEAN'!K15&lt;50000,"low",IF('CLEAN'!K15&lt;120000,"mid","high"))),"")</f>
        <v/>
      </c>
      <c r="G15" s="24">
        <f>IF('CLEAN'!N15="ads",1,0)</f>
        <v/>
      </c>
      <c r="H15" s="24">
        <f>IF(OR('CLEAN'!M15="android",'CLEAN'!M15="ios"),1,0)</f>
        <v/>
      </c>
    </row>
    <row r="16">
      <c r="A16" s="20">
        <f>'CLEAN'!A16</f>
        <v/>
      </c>
      <c r="B16" s="21">
        <f>IFERROR(TODAY()-'CLEAN'!F16,"")</f>
        <v/>
      </c>
      <c r="C16" s="21">
        <f>IFERROR(TODAY()-'CLEAN'!G16,"")</f>
        <v/>
      </c>
      <c r="D16" s="22">
        <f>IFERROR(IF('CLEAN'!H16&gt;0,'CLEAN'!J16/'CLEAN'!H16,""),"")</f>
        <v/>
      </c>
      <c r="E16" s="23">
        <f>IFERROR(LN(1+'CLEAN'!J16),"")</f>
        <v/>
      </c>
      <c r="F16" s="24">
        <f>IFERROR(IF('CLEAN'!K16="","",IF('CLEAN'!K16&lt;50000,"low",IF('CLEAN'!K16&lt;120000,"mid","high"))),"")</f>
        <v/>
      </c>
      <c r="G16" s="24">
        <f>IF('CLEAN'!N16="ads",1,0)</f>
        <v/>
      </c>
      <c r="H16" s="24">
        <f>IF(OR('CLEAN'!M16="android",'CLEAN'!M16="ios"),1,0)</f>
        <v/>
      </c>
    </row>
    <row r="17">
      <c r="A17" s="20">
        <f>'CLEAN'!A17</f>
        <v/>
      </c>
      <c r="B17" s="21">
        <f>IFERROR(TODAY()-'CLEAN'!F17,"")</f>
        <v/>
      </c>
      <c r="C17" s="21">
        <f>IFERROR(TODAY()-'CLEAN'!G17,"")</f>
        <v/>
      </c>
      <c r="D17" s="22">
        <f>IFERROR(IF('CLEAN'!H17&gt;0,'CLEAN'!J17/'CLEAN'!H17,""),"")</f>
        <v/>
      </c>
      <c r="E17" s="23">
        <f>IFERROR(LN(1+'CLEAN'!J17),"")</f>
        <v/>
      </c>
      <c r="F17" s="24">
        <f>IFERROR(IF('CLEAN'!K17="","",IF('CLEAN'!K17&lt;50000,"low",IF('CLEAN'!K17&lt;120000,"mid","high"))),"")</f>
        <v/>
      </c>
      <c r="G17" s="24">
        <f>IF('CLEAN'!N17="ads",1,0)</f>
        <v/>
      </c>
      <c r="H17" s="24">
        <f>IF(OR('CLEAN'!M17="android",'CLEAN'!M17="ios"),1,0)</f>
        <v/>
      </c>
    </row>
    <row r="18">
      <c r="A18" s="20">
        <f>'CLEAN'!A18</f>
        <v/>
      </c>
      <c r="B18" s="21">
        <f>IFERROR(TODAY()-'CLEAN'!F18,"")</f>
        <v/>
      </c>
      <c r="C18" s="21">
        <f>IFERROR(TODAY()-'CLEAN'!G18,"")</f>
        <v/>
      </c>
      <c r="D18" s="22">
        <f>IFERROR(IF('CLEAN'!H18&gt;0,'CLEAN'!J18/'CLEAN'!H18,""),"")</f>
        <v/>
      </c>
      <c r="E18" s="23">
        <f>IFERROR(LN(1+'CLEAN'!J18),"")</f>
        <v/>
      </c>
      <c r="F18" s="24">
        <f>IFERROR(IF('CLEAN'!K18="","",IF('CLEAN'!K18&lt;50000,"low",IF('CLEAN'!K18&lt;120000,"mid","high"))),"")</f>
        <v/>
      </c>
      <c r="G18" s="24">
        <f>IF('CLEAN'!N18="ads",1,0)</f>
        <v/>
      </c>
      <c r="H18" s="24">
        <f>IF(OR('CLEAN'!M18="android",'CLEAN'!M18="ios"),1,0)</f>
        <v/>
      </c>
    </row>
    <row r="19">
      <c r="A19" s="20">
        <f>'CLEAN'!A19</f>
        <v/>
      </c>
      <c r="B19" s="21">
        <f>IFERROR(TODAY()-'CLEAN'!F19,"")</f>
        <v/>
      </c>
      <c r="C19" s="21">
        <f>IFERROR(TODAY()-'CLEAN'!G19,"")</f>
        <v/>
      </c>
      <c r="D19" s="22">
        <f>IFERROR(IF('CLEAN'!H19&gt;0,'CLEAN'!J19/'CLEAN'!H19,""),"")</f>
        <v/>
      </c>
      <c r="E19" s="23">
        <f>IFERROR(LN(1+'CLEAN'!J19),"")</f>
        <v/>
      </c>
      <c r="F19" s="24">
        <f>IFERROR(IF('CLEAN'!K19="","",IF('CLEAN'!K19&lt;50000,"low",IF('CLEAN'!K19&lt;120000,"mid","high"))),"")</f>
        <v/>
      </c>
      <c r="G19" s="24">
        <f>IF('CLEAN'!N19="ads",1,0)</f>
        <v/>
      </c>
      <c r="H19" s="24">
        <f>IF(OR('CLEAN'!M19="android",'CLEAN'!M19="ios"),1,0)</f>
        <v/>
      </c>
    </row>
    <row r="20">
      <c r="A20" s="20">
        <f>'CLEAN'!A20</f>
        <v/>
      </c>
      <c r="B20" s="21">
        <f>IFERROR(TODAY()-'CLEAN'!F20,"")</f>
        <v/>
      </c>
      <c r="C20" s="21">
        <f>IFERROR(TODAY()-'CLEAN'!G20,"")</f>
        <v/>
      </c>
      <c r="D20" s="22">
        <f>IFERROR(IF('CLEAN'!H20&gt;0,'CLEAN'!J20/'CLEAN'!H20,""),"")</f>
        <v/>
      </c>
      <c r="E20" s="23">
        <f>IFERROR(LN(1+'CLEAN'!J20),"")</f>
        <v/>
      </c>
      <c r="F20" s="24">
        <f>IFERROR(IF('CLEAN'!K20="","",IF('CLEAN'!K20&lt;50000,"low",IF('CLEAN'!K20&lt;120000,"mid","high"))),"")</f>
        <v/>
      </c>
      <c r="G20" s="24">
        <f>IF('CLEAN'!N20="ads",1,0)</f>
        <v/>
      </c>
      <c r="H20" s="24">
        <f>IF(OR('CLEAN'!M20="android",'CLEAN'!M20="ios"),1,0)</f>
        <v/>
      </c>
    </row>
    <row r="21">
      <c r="A21" s="20">
        <f>'CLEAN'!A21</f>
        <v/>
      </c>
      <c r="B21" s="21">
        <f>IFERROR(TODAY()-'CLEAN'!F21,"")</f>
        <v/>
      </c>
      <c r="C21" s="21">
        <f>IFERROR(TODAY()-'CLEAN'!G21,"")</f>
        <v/>
      </c>
      <c r="D21" s="22">
        <f>IFERROR(IF('CLEAN'!H21&gt;0,'CLEAN'!J21/'CLEAN'!H21,""),"")</f>
        <v/>
      </c>
      <c r="E21" s="23">
        <f>IFERROR(LN(1+'CLEAN'!J21),"")</f>
        <v/>
      </c>
      <c r="F21" s="24">
        <f>IFERROR(IF('CLEAN'!K21="","",IF('CLEAN'!K21&lt;50000,"low",IF('CLEAN'!K21&lt;120000,"mid","high"))),"")</f>
        <v/>
      </c>
      <c r="G21" s="24">
        <f>IF('CLEAN'!N21="ads",1,0)</f>
        <v/>
      </c>
      <c r="H21" s="24">
        <f>IF(OR('CLEAN'!M21="android",'CLEAN'!M21="ios"),1,0)</f>
        <v/>
      </c>
    </row>
    <row r="22">
      <c r="A22" s="20">
        <f>'CLEAN'!A22</f>
        <v/>
      </c>
      <c r="B22" s="21">
        <f>IFERROR(TODAY()-'CLEAN'!F22,"")</f>
        <v/>
      </c>
      <c r="C22" s="21">
        <f>IFERROR(TODAY()-'CLEAN'!G22,"")</f>
        <v/>
      </c>
      <c r="D22" s="22">
        <f>IFERROR(IF('CLEAN'!H22&gt;0,'CLEAN'!J22/'CLEAN'!H22,""),"")</f>
        <v/>
      </c>
      <c r="E22" s="23">
        <f>IFERROR(LN(1+'CLEAN'!J22),"")</f>
        <v/>
      </c>
      <c r="F22" s="24">
        <f>IFERROR(IF('CLEAN'!K22="","",IF('CLEAN'!K22&lt;50000,"low",IF('CLEAN'!K22&lt;120000,"mid","high"))),"")</f>
        <v/>
      </c>
      <c r="G22" s="24">
        <f>IF('CLEAN'!N22="ads",1,0)</f>
        <v/>
      </c>
      <c r="H22" s="24">
        <f>IF(OR('CLEAN'!M22="android",'CLEAN'!M22="ios"),1,0)</f>
        <v/>
      </c>
    </row>
    <row r="23">
      <c r="A23" s="20">
        <f>'CLEAN'!A23</f>
        <v/>
      </c>
      <c r="B23" s="21">
        <f>IFERROR(TODAY()-'CLEAN'!F23,"")</f>
        <v/>
      </c>
      <c r="C23" s="21">
        <f>IFERROR(TODAY()-'CLEAN'!G23,"")</f>
        <v/>
      </c>
      <c r="D23" s="22">
        <f>IFERROR(IF('CLEAN'!H23&gt;0,'CLEAN'!J23/'CLEAN'!H23,""),"")</f>
        <v/>
      </c>
      <c r="E23" s="23">
        <f>IFERROR(LN(1+'CLEAN'!J23),"")</f>
        <v/>
      </c>
      <c r="F23" s="24">
        <f>IFERROR(IF('CLEAN'!K23="","",IF('CLEAN'!K23&lt;50000,"low",IF('CLEAN'!K23&lt;120000,"mid","high"))),"")</f>
        <v/>
      </c>
      <c r="G23" s="24">
        <f>IF('CLEAN'!N23="ads",1,0)</f>
        <v/>
      </c>
      <c r="H23" s="24">
        <f>IF(OR('CLEAN'!M23="android",'CLEAN'!M23="ios"),1,0)</f>
        <v/>
      </c>
    </row>
    <row r="24">
      <c r="A24" s="20">
        <f>'CLEAN'!A24</f>
        <v/>
      </c>
      <c r="B24" s="21">
        <f>IFERROR(TODAY()-'CLEAN'!F24,"")</f>
        <v/>
      </c>
      <c r="C24" s="21">
        <f>IFERROR(TODAY()-'CLEAN'!G24,"")</f>
        <v/>
      </c>
      <c r="D24" s="22">
        <f>IFERROR(IF('CLEAN'!H24&gt;0,'CLEAN'!J24/'CLEAN'!H24,""),"")</f>
        <v/>
      </c>
      <c r="E24" s="23">
        <f>IFERROR(LN(1+'CLEAN'!J24),"")</f>
        <v/>
      </c>
      <c r="F24" s="24">
        <f>IFERROR(IF('CLEAN'!K24="","",IF('CLEAN'!K24&lt;50000,"low",IF('CLEAN'!K24&lt;120000,"mid","high"))),"")</f>
        <v/>
      </c>
      <c r="G24" s="24">
        <f>IF('CLEAN'!N24="ads",1,0)</f>
        <v/>
      </c>
      <c r="H24" s="24">
        <f>IF(OR('CLEAN'!M24="android",'CLEAN'!M24="ios"),1,0)</f>
        <v/>
      </c>
    </row>
    <row r="25">
      <c r="A25" s="20">
        <f>'CLEAN'!A25</f>
        <v/>
      </c>
      <c r="B25" s="21">
        <f>IFERROR(TODAY()-'CLEAN'!F25,"")</f>
        <v/>
      </c>
      <c r="C25" s="21">
        <f>IFERROR(TODAY()-'CLEAN'!G25,"")</f>
        <v/>
      </c>
      <c r="D25" s="22">
        <f>IFERROR(IF('CLEAN'!H25&gt;0,'CLEAN'!J25/'CLEAN'!H25,""),"")</f>
        <v/>
      </c>
      <c r="E25" s="23">
        <f>IFERROR(LN(1+'CLEAN'!J25),"")</f>
        <v/>
      </c>
      <c r="F25" s="24">
        <f>IFERROR(IF('CLEAN'!K25="","",IF('CLEAN'!K25&lt;50000,"low",IF('CLEAN'!K25&lt;120000,"mid","high"))),"")</f>
        <v/>
      </c>
      <c r="G25" s="24">
        <f>IF('CLEAN'!N25="ads",1,0)</f>
        <v/>
      </c>
      <c r="H25" s="24">
        <f>IF(OR('CLEAN'!M25="android",'CLEAN'!M25="ios"),1,0)</f>
        <v/>
      </c>
    </row>
    <row r="26">
      <c r="A26" s="20">
        <f>'CLEAN'!A26</f>
        <v/>
      </c>
      <c r="B26" s="21">
        <f>IFERROR(TODAY()-'CLEAN'!F26,"")</f>
        <v/>
      </c>
      <c r="C26" s="21">
        <f>IFERROR(TODAY()-'CLEAN'!G26,"")</f>
        <v/>
      </c>
      <c r="D26" s="22">
        <f>IFERROR(IF('CLEAN'!H26&gt;0,'CLEAN'!J26/'CLEAN'!H26,""),"")</f>
        <v/>
      </c>
      <c r="E26" s="23">
        <f>IFERROR(LN(1+'CLEAN'!J26),"")</f>
        <v/>
      </c>
      <c r="F26" s="24">
        <f>IFERROR(IF('CLEAN'!K26="","",IF('CLEAN'!K26&lt;50000,"low",IF('CLEAN'!K26&lt;120000,"mid","high"))),"")</f>
        <v/>
      </c>
      <c r="G26" s="24">
        <f>IF('CLEAN'!N26="ads",1,0)</f>
        <v/>
      </c>
      <c r="H26" s="24">
        <f>IF(OR('CLEAN'!M26="android",'CLEAN'!M26="ios"),1,0)</f>
        <v/>
      </c>
    </row>
    <row r="27">
      <c r="A27" s="20">
        <f>'CLEAN'!A27</f>
        <v/>
      </c>
      <c r="B27" s="21">
        <f>IFERROR(TODAY()-'CLEAN'!F27,"")</f>
        <v/>
      </c>
      <c r="C27" s="21">
        <f>IFERROR(TODAY()-'CLEAN'!G27,"")</f>
        <v/>
      </c>
      <c r="D27" s="22">
        <f>IFERROR(IF('CLEAN'!H27&gt;0,'CLEAN'!J27/'CLEAN'!H27,""),"")</f>
        <v/>
      </c>
      <c r="E27" s="23">
        <f>IFERROR(LN(1+'CLEAN'!J27),"")</f>
        <v/>
      </c>
      <c r="F27" s="24">
        <f>IFERROR(IF('CLEAN'!K27="","",IF('CLEAN'!K27&lt;50000,"low",IF('CLEAN'!K27&lt;120000,"mid","high"))),"")</f>
        <v/>
      </c>
      <c r="G27" s="24">
        <f>IF('CLEAN'!N27="ads",1,0)</f>
        <v/>
      </c>
      <c r="H27" s="24">
        <f>IF(OR('CLEAN'!M27="android",'CLEAN'!M27="ios"),1,0)</f>
        <v/>
      </c>
    </row>
    <row r="28">
      <c r="A28" s="20">
        <f>'CLEAN'!A28</f>
        <v/>
      </c>
      <c r="B28" s="21">
        <f>IFERROR(TODAY()-'CLEAN'!F28,"")</f>
        <v/>
      </c>
      <c r="C28" s="21">
        <f>IFERROR(TODAY()-'CLEAN'!G28,"")</f>
        <v/>
      </c>
      <c r="D28" s="22">
        <f>IFERROR(IF('CLEAN'!H28&gt;0,'CLEAN'!J28/'CLEAN'!H28,""),"")</f>
        <v/>
      </c>
      <c r="E28" s="23">
        <f>IFERROR(LN(1+'CLEAN'!J28),"")</f>
        <v/>
      </c>
      <c r="F28" s="24">
        <f>IFERROR(IF('CLEAN'!K28="","",IF('CLEAN'!K28&lt;50000,"low",IF('CLEAN'!K28&lt;120000,"mid","high"))),"")</f>
        <v/>
      </c>
      <c r="G28" s="24">
        <f>IF('CLEAN'!N28="ads",1,0)</f>
        <v/>
      </c>
      <c r="H28" s="24">
        <f>IF(OR('CLEAN'!M28="android",'CLEAN'!M28="ios"),1,0)</f>
        <v/>
      </c>
    </row>
    <row r="29">
      <c r="A29" s="20">
        <f>'CLEAN'!A29</f>
        <v/>
      </c>
      <c r="B29" s="21">
        <f>IFERROR(TODAY()-'CLEAN'!F29,"")</f>
        <v/>
      </c>
      <c r="C29" s="21">
        <f>IFERROR(TODAY()-'CLEAN'!G29,"")</f>
        <v/>
      </c>
      <c r="D29" s="22">
        <f>IFERROR(IF('CLEAN'!H29&gt;0,'CLEAN'!J29/'CLEAN'!H29,""),"")</f>
        <v/>
      </c>
      <c r="E29" s="23">
        <f>IFERROR(LN(1+'CLEAN'!J29),"")</f>
        <v/>
      </c>
      <c r="F29" s="24">
        <f>IFERROR(IF('CLEAN'!K29="","",IF('CLEAN'!K29&lt;50000,"low",IF('CLEAN'!K29&lt;120000,"mid","high"))),"")</f>
        <v/>
      </c>
      <c r="G29" s="24">
        <f>IF('CLEAN'!N29="ads",1,0)</f>
        <v/>
      </c>
      <c r="H29" s="24">
        <f>IF(OR('CLEAN'!M29="android",'CLEAN'!M29="ios"),1,0)</f>
        <v/>
      </c>
    </row>
    <row r="30">
      <c r="A30" s="20">
        <f>'CLEAN'!A30</f>
        <v/>
      </c>
      <c r="B30" s="21">
        <f>IFERROR(TODAY()-'CLEAN'!F30,"")</f>
        <v/>
      </c>
      <c r="C30" s="21">
        <f>IFERROR(TODAY()-'CLEAN'!G30,"")</f>
        <v/>
      </c>
      <c r="D30" s="22">
        <f>IFERROR(IF('CLEAN'!H30&gt;0,'CLEAN'!J30/'CLEAN'!H30,""),"")</f>
        <v/>
      </c>
      <c r="E30" s="23">
        <f>IFERROR(LN(1+'CLEAN'!J30),"")</f>
        <v/>
      </c>
      <c r="F30" s="24">
        <f>IFERROR(IF('CLEAN'!K30="","",IF('CLEAN'!K30&lt;50000,"low",IF('CLEAN'!K30&lt;120000,"mid","high"))),"")</f>
        <v/>
      </c>
      <c r="G30" s="24">
        <f>IF('CLEAN'!N30="ads",1,0)</f>
        <v/>
      </c>
      <c r="H30" s="24">
        <f>IF(OR('CLEAN'!M30="android",'CLEAN'!M30="ios"),1,0)</f>
        <v/>
      </c>
    </row>
    <row r="31">
      <c r="A31" s="20">
        <f>'CLEAN'!A31</f>
        <v/>
      </c>
      <c r="B31" s="21">
        <f>IFERROR(TODAY()-'CLEAN'!F31,"")</f>
        <v/>
      </c>
      <c r="C31" s="21">
        <f>IFERROR(TODAY()-'CLEAN'!G31,"")</f>
        <v/>
      </c>
      <c r="D31" s="22">
        <f>IFERROR(IF('CLEAN'!H31&gt;0,'CLEAN'!J31/'CLEAN'!H31,""),"")</f>
        <v/>
      </c>
      <c r="E31" s="23">
        <f>IFERROR(LN(1+'CLEAN'!J31),"")</f>
        <v/>
      </c>
      <c r="F31" s="24">
        <f>IFERROR(IF('CLEAN'!K31="","",IF('CLEAN'!K31&lt;50000,"low",IF('CLEAN'!K31&lt;120000,"mid","high"))),"")</f>
        <v/>
      </c>
      <c r="G31" s="24">
        <f>IF('CLEAN'!N31="ads",1,0)</f>
        <v/>
      </c>
      <c r="H31" s="24">
        <f>IF(OR('CLEAN'!M31="android",'CLEAN'!M31="ios"),1,0)</f>
        <v/>
      </c>
    </row>
    <row r="32">
      <c r="A32" s="20">
        <f>'CLEAN'!A32</f>
        <v/>
      </c>
      <c r="B32" s="21">
        <f>IFERROR(TODAY()-'CLEAN'!F32,"")</f>
        <v/>
      </c>
      <c r="C32" s="21">
        <f>IFERROR(TODAY()-'CLEAN'!G32,"")</f>
        <v/>
      </c>
      <c r="D32" s="22">
        <f>IFERROR(IF('CLEAN'!H32&gt;0,'CLEAN'!J32/'CLEAN'!H32,""),"")</f>
        <v/>
      </c>
      <c r="E32" s="23">
        <f>IFERROR(LN(1+'CLEAN'!J32),"")</f>
        <v/>
      </c>
      <c r="F32" s="24">
        <f>IFERROR(IF('CLEAN'!K32="","",IF('CLEAN'!K32&lt;50000,"low",IF('CLEAN'!K32&lt;120000,"mid","high"))),"")</f>
        <v/>
      </c>
      <c r="G32" s="24">
        <f>IF('CLEAN'!N32="ads",1,0)</f>
        <v/>
      </c>
      <c r="H32" s="24">
        <f>IF(OR('CLEAN'!M32="android",'CLEAN'!M32="ios"),1,0)</f>
        <v/>
      </c>
    </row>
    <row r="33">
      <c r="A33" s="20">
        <f>'CLEAN'!A33</f>
        <v/>
      </c>
      <c r="B33" s="21">
        <f>IFERROR(TODAY()-'CLEAN'!F33,"")</f>
        <v/>
      </c>
      <c r="C33" s="21">
        <f>IFERROR(TODAY()-'CLEAN'!G33,"")</f>
        <v/>
      </c>
      <c r="D33" s="22">
        <f>IFERROR(IF('CLEAN'!H33&gt;0,'CLEAN'!J33/'CLEAN'!H33,""),"")</f>
        <v/>
      </c>
      <c r="E33" s="23">
        <f>IFERROR(LN(1+'CLEAN'!J33),"")</f>
        <v/>
      </c>
      <c r="F33" s="24">
        <f>IFERROR(IF('CLEAN'!K33="","",IF('CLEAN'!K33&lt;50000,"low",IF('CLEAN'!K33&lt;120000,"mid","high"))),"")</f>
        <v/>
      </c>
      <c r="G33" s="24">
        <f>IF('CLEAN'!N33="ads",1,0)</f>
        <v/>
      </c>
      <c r="H33" s="24">
        <f>IF(OR('CLEAN'!M33="android",'CLEAN'!M33="ios"),1,0)</f>
        <v/>
      </c>
    </row>
    <row r="34">
      <c r="A34" s="20">
        <f>'CLEAN'!A34</f>
        <v/>
      </c>
      <c r="B34" s="21">
        <f>IFERROR(TODAY()-'CLEAN'!F34,"")</f>
        <v/>
      </c>
      <c r="C34" s="21">
        <f>IFERROR(TODAY()-'CLEAN'!G34,"")</f>
        <v/>
      </c>
      <c r="D34" s="22">
        <f>IFERROR(IF('CLEAN'!H34&gt;0,'CLEAN'!J34/'CLEAN'!H34,""),"")</f>
        <v/>
      </c>
      <c r="E34" s="23">
        <f>IFERROR(LN(1+'CLEAN'!J34),"")</f>
        <v/>
      </c>
      <c r="F34" s="24">
        <f>IFERROR(IF('CLEAN'!K34="","",IF('CLEAN'!K34&lt;50000,"low",IF('CLEAN'!K34&lt;120000,"mid","high"))),"")</f>
        <v/>
      </c>
      <c r="G34" s="24">
        <f>IF('CLEAN'!N34="ads",1,0)</f>
        <v/>
      </c>
      <c r="H34" s="24">
        <f>IF(OR('CLEAN'!M34="android",'CLEAN'!M34="ios"),1,0)</f>
        <v/>
      </c>
    </row>
    <row r="35">
      <c r="A35" s="20">
        <f>'CLEAN'!A35</f>
        <v/>
      </c>
      <c r="B35" s="21">
        <f>IFERROR(TODAY()-'CLEAN'!F35,"")</f>
        <v/>
      </c>
      <c r="C35" s="21">
        <f>IFERROR(TODAY()-'CLEAN'!G35,"")</f>
        <v/>
      </c>
      <c r="D35" s="22">
        <f>IFERROR(IF('CLEAN'!H35&gt;0,'CLEAN'!J35/'CLEAN'!H35,""),"")</f>
        <v/>
      </c>
      <c r="E35" s="23">
        <f>IFERROR(LN(1+'CLEAN'!J35),"")</f>
        <v/>
      </c>
      <c r="F35" s="24">
        <f>IFERROR(IF('CLEAN'!K35="","",IF('CLEAN'!K35&lt;50000,"low",IF('CLEAN'!K35&lt;120000,"mid","high"))),"")</f>
        <v/>
      </c>
      <c r="G35" s="24">
        <f>IF('CLEAN'!N35="ads",1,0)</f>
        <v/>
      </c>
      <c r="H35" s="24">
        <f>IF(OR('CLEAN'!M35="android",'CLEAN'!M35="ios"),1,0)</f>
        <v/>
      </c>
    </row>
    <row r="36">
      <c r="A36" s="20">
        <f>'CLEAN'!A36</f>
        <v/>
      </c>
      <c r="B36" s="21">
        <f>IFERROR(TODAY()-'CLEAN'!F36,"")</f>
        <v/>
      </c>
      <c r="C36" s="21">
        <f>IFERROR(TODAY()-'CLEAN'!G36,"")</f>
        <v/>
      </c>
      <c r="D36" s="22">
        <f>IFERROR(IF('CLEAN'!H36&gt;0,'CLEAN'!J36/'CLEAN'!H36,""),"")</f>
        <v/>
      </c>
      <c r="E36" s="23">
        <f>IFERROR(LN(1+'CLEAN'!J36),"")</f>
        <v/>
      </c>
      <c r="F36" s="24">
        <f>IFERROR(IF('CLEAN'!K36="","",IF('CLEAN'!K36&lt;50000,"low",IF('CLEAN'!K36&lt;120000,"mid","high"))),"")</f>
        <v/>
      </c>
      <c r="G36" s="24">
        <f>IF('CLEAN'!N36="ads",1,0)</f>
        <v/>
      </c>
      <c r="H36" s="24">
        <f>IF(OR('CLEAN'!M36="android",'CLEAN'!M36="ios"),1,0)</f>
        <v/>
      </c>
    </row>
    <row r="37">
      <c r="A37" s="20">
        <f>'CLEAN'!A37</f>
        <v/>
      </c>
      <c r="B37" s="21">
        <f>IFERROR(TODAY()-'CLEAN'!F37,"")</f>
        <v/>
      </c>
      <c r="C37" s="21">
        <f>IFERROR(TODAY()-'CLEAN'!G37,"")</f>
        <v/>
      </c>
      <c r="D37" s="22">
        <f>IFERROR(IF('CLEAN'!H37&gt;0,'CLEAN'!J37/'CLEAN'!H37,""),"")</f>
        <v/>
      </c>
      <c r="E37" s="23">
        <f>IFERROR(LN(1+'CLEAN'!J37),"")</f>
        <v/>
      </c>
      <c r="F37" s="24">
        <f>IFERROR(IF('CLEAN'!K37="","",IF('CLEAN'!K37&lt;50000,"low",IF('CLEAN'!K37&lt;120000,"mid","high"))),"")</f>
        <v/>
      </c>
      <c r="G37" s="24">
        <f>IF('CLEAN'!N37="ads",1,0)</f>
        <v/>
      </c>
      <c r="H37" s="24">
        <f>IF(OR('CLEAN'!M37="android",'CLEAN'!M37="ios"),1,0)</f>
        <v/>
      </c>
    </row>
    <row r="38">
      <c r="A38" s="20">
        <f>'CLEAN'!A38</f>
        <v/>
      </c>
      <c r="B38" s="21">
        <f>IFERROR(TODAY()-'CLEAN'!F38,"")</f>
        <v/>
      </c>
      <c r="C38" s="21">
        <f>IFERROR(TODAY()-'CLEAN'!G38,"")</f>
        <v/>
      </c>
      <c r="D38" s="22">
        <f>IFERROR(IF('CLEAN'!H38&gt;0,'CLEAN'!J38/'CLEAN'!H38,""),"")</f>
        <v/>
      </c>
      <c r="E38" s="23">
        <f>IFERROR(LN(1+'CLEAN'!J38),"")</f>
        <v/>
      </c>
      <c r="F38" s="24">
        <f>IFERROR(IF('CLEAN'!K38="","",IF('CLEAN'!K38&lt;50000,"low",IF('CLEAN'!K38&lt;120000,"mid","high"))),"")</f>
        <v/>
      </c>
      <c r="G38" s="24">
        <f>IF('CLEAN'!N38="ads",1,0)</f>
        <v/>
      </c>
      <c r="H38" s="24">
        <f>IF(OR('CLEAN'!M38="android",'CLEAN'!M38="ios"),1,0)</f>
        <v/>
      </c>
    </row>
    <row r="39">
      <c r="A39" s="20">
        <f>'CLEAN'!A39</f>
        <v/>
      </c>
      <c r="B39" s="21">
        <f>IFERROR(TODAY()-'CLEAN'!F39,"")</f>
        <v/>
      </c>
      <c r="C39" s="21">
        <f>IFERROR(TODAY()-'CLEAN'!G39,"")</f>
        <v/>
      </c>
      <c r="D39" s="22">
        <f>IFERROR(IF('CLEAN'!H39&gt;0,'CLEAN'!J39/'CLEAN'!H39,""),"")</f>
        <v/>
      </c>
      <c r="E39" s="23">
        <f>IFERROR(LN(1+'CLEAN'!J39),"")</f>
        <v/>
      </c>
      <c r="F39" s="24">
        <f>IFERROR(IF('CLEAN'!K39="","",IF('CLEAN'!K39&lt;50000,"low",IF('CLEAN'!K39&lt;120000,"mid","high"))),"")</f>
        <v/>
      </c>
      <c r="G39" s="24">
        <f>IF('CLEAN'!N39="ads",1,0)</f>
        <v/>
      </c>
      <c r="H39" s="24">
        <f>IF(OR('CLEAN'!M39="android",'CLEAN'!M39="ios"),1,0)</f>
        <v/>
      </c>
    </row>
    <row r="40">
      <c r="A40" s="20">
        <f>'CLEAN'!A40</f>
        <v/>
      </c>
      <c r="B40" s="21">
        <f>IFERROR(TODAY()-'CLEAN'!F40,"")</f>
        <v/>
      </c>
      <c r="C40" s="21">
        <f>IFERROR(TODAY()-'CLEAN'!G40,"")</f>
        <v/>
      </c>
      <c r="D40" s="22">
        <f>IFERROR(IF('CLEAN'!H40&gt;0,'CLEAN'!J40/'CLEAN'!H40,""),"")</f>
        <v/>
      </c>
      <c r="E40" s="23">
        <f>IFERROR(LN(1+'CLEAN'!J40),"")</f>
        <v/>
      </c>
      <c r="F40" s="24">
        <f>IFERROR(IF('CLEAN'!K40="","",IF('CLEAN'!K40&lt;50000,"low",IF('CLEAN'!K40&lt;120000,"mid","high"))),"")</f>
        <v/>
      </c>
      <c r="G40" s="24">
        <f>IF('CLEAN'!N40="ads",1,0)</f>
        <v/>
      </c>
      <c r="H40" s="24">
        <f>IF(OR('CLEAN'!M40="android",'CLEAN'!M40="ios"),1,0)</f>
        <v/>
      </c>
    </row>
    <row r="41">
      <c r="A41" s="20">
        <f>'CLEAN'!A41</f>
        <v/>
      </c>
      <c r="B41" s="21">
        <f>IFERROR(TODAY()-'CLEAN'!F41,"")</f>
        <v/>
      </c>
      <c r="C41" s="21">
        <f>IFERROR(TODAY()-'CLEAN'!G41,"")</f>
        <v/>
      </c>
      <c r="D41" s="22">
        <f>IFERROR(IF('CLEAN'!H41&gt;0,'CLEAN'!J41/'CLEAN'!H41,""),"")</f>
        <v/>
      </c>
      <c r="E41" s="23">
        <f>IFERROR(LN(1+'CLEAN'!J41),"")</f>
        <v/>
      </c>
      <c r="F41" s="24">
        <f>IFERROR(IF('CLEAN'!K41="","",IF('CLEAN'!K41&lt;50000,"low",IF('CLEAN'!K41&lt;120000,"mid","high"))),"")</f>
        <v/>
      </c>
      <c r="G41" s="24">
        <f>IF('CLEAN'!N41="ads",1,0)</f>
        <v/>
      </c>
      <c r="H41" s="24">
        <f>IF(OR('CLEAN'!M41="android",'CLEAN'!M41="ios"),1,0)</f>
        <v/>
      </c>
    </row>
    <row r="42">
      <c r="A42" s="20">
        <f>'CLEAN'!A42</f>
        <v/>
      </c>
      <c r="B42" s="21">
        <f>IFERROR(TODAY()-'CLEAN'!F42,"")</f>
        <v/>
      </c>
      <c r="C42" s="21">
        <f>IFERROR(TODAY()-'CLEAN'!G42,"")</f>
        <v/>
      </c>
      <c r="D42" s="22">
        <f>IFERROR(IF('CLEAN'!H42&gt;0,'CLEAN'!J42/'CLEAN'!H42,""),"")</f>
        <v/>
      </c>
      <c r="E42" s="23">
        <f>IFERROR(LN(1+'CLEAN'!J42),"")</f>
        <v/>
      </c>
      <c r="F42" s="24">
        <f>IFERROR(IF('CLEAN'!K42="","",IF('CLEAN'!K42&lt;50000,"low",IF('CLEAN'!K42&lt;120000,"mid","high"))),"")</f>
        <v/>
      </c>
      <c r="G42" s="24">
        <f>IF('CLEAN'!N42="ads",1,0)</f>
        <v/>
      </c>
      <c r="H42" s="24">
        <f>IF(OR('CLEAN'!M42="android",'CLEAN'!M42="ios"),1,0)</f>
        <v/>
      </c>
    </row>
    <row r="43">
      <c r="A43" s="20">
        <f>'CLEAN'!A43</f>
        <v/>
      </c>
      <c r="B43" s="21">
        <f>IFERROR(TODAY()-'CLEAN'!F43,"")</f>
        <v/>
      </c>
      <c r="C43" s="21">
        <f>IFERROR(TODAY()-'CLEAN'!G43,"")</f>
        <v/>
      </c>
      <c r="D43" s="22">
        <f>IFERROR(IF('CLEAN'!H43&gt;0,'CLEAN'!J43/'CLEAN'!H43,""),"")</f>
        <v/>
      </c>
      <c r="E43" s="23">
        <f>IFERROR(LN(1+'CLEAN'!J43),"")</f>
        <v/>
      </c>
      <c r="F43" s="24">
        <f>IFERROR(IF('CLEAN'!K43="","",IF('CLEAN'!K43&lt;50000,"low",IF('CLEAN'!K43&lt;120000,"mid","high"))),"")</f>
        <v/>
      </c>
      <c r="G43" s="24">
        <f>IF('CLEAN'!N43="ads",1,0)</f>
        <v/>
      </c>
      <c r="H43" s="24">
        <f>IF(OR('CLEAN'!M43="android",'CLEAN'!M43="ios"),1,0)</f>
        <v/>
      </c>
    </row>
    <row r="44">
      <c r="A44" s="20">
        <f>'CLEAN'!A44</f>
        <v/>
      </c>
      <c r="B44" s="21">
        <f>IFERROR(TODAY()-'CLEAN'!F44,"")</f>
        <v/>
      </c>
      <c r="C44" s="21">
        <f>IFERROR(TODAY()-'CLEAN'!G44,"")</f>
        <v/>
      </c>
      <c r="D44" s="22">
        <f>IFERROR(IF('CLEAN'!H44&gt;0,'CLEAN'!J44/'CLEAN'!H44,""),"")</f>
        <v/>
      </c>
      <c r="E44" s="23">
        <f>IFERROR(LN(1+'CLEAN'!J44),"")</f>
        <v/>
      </c>
      <c r="F44" s="24">
        <f>IFERROR(IF('CLEAN'!K44="","",IF('CLEAN'!K44&lt;50000,"low",IF('CLEAN'!K44&lt;120000,"mid","high"))),"")</f>
        <v/>
      </c>
      <c r="G44" s="24">
        <f>IF('CLEAN'!N44="ads",1,0)</f>
        <v/>
      </c>
      <c r="H44" s="24">
        <f>IF(OR('CLEAN'!M44="android",'CLEAN'!M44="ios"),1,0)</f>
        <v/>
      </c>
    </row>
    <row r="45">
      <c r="A45" s="20">
        <f>'CLEAN'!A45</f>
        <v/>
      </c>
      <c r="B45" s="21">
        <f>IFERROR(TODAY()-'CLEAN'!F45,"")</f>
        <v/>
      </c>
      <c r="C45" s="21">
        <f>IFERROR(TODAY()-'CLEAN'!G45,"")</f>
        <v/>
      </c>
      <c r="D45" s="22">
        <f>IFERROR(IF('CLEAN'!H45&gt;0,'CLEAN'!J45/'CLEAN'!H45,""),"")</f>
        <v/>
      </c>
      <c r="E45" s="23">
        <f>IFERROR(LN(1+'CLEAN'!J45),"")</f>
        <v/>
      </c>
      <c r="F45" s="24">
        <f>IFERROR(IF('CLEAN'!K45="","",IF('CLEAN'!K45&lt;50000,"low",IF('CLEAN'!K45&lt;120000,"mid","high"))),"")</f>
        <v/>
      </c>
      <c r="G45" s="24">
        <f>IF('CLEAN'!N45="ads",1,0)</f>
        <v/>
      </c>
      <c r="H45" s="24">
        <f>IF(OR('CLEAN'!M45="android",'CLEAN'!M45="ios"),1,0)</f>
        <v/>
      </c>
    </row>
    <row r="46">
      <c r="A46" s="20">
        <f>'CLEAN'!A46</f>
        <v/>
      </c>
      <c r="B46" s="21">
        <f>IFERROR(TODAY()-'CLEAN'!F46,"")</f>
        <v/>
      </c>
      <c r="C46" s="21">
        <f>IFERROR(TODAY()-'CLEAN'!G46,"")</f>
        <v/>
      </c>
      <c r="D46" s="22">
        <f>IFERROR(IF('CLEAN'!H46&gt;0,'CLEAN'!J46/'CLEAN'!H46,""),"")</f>
        <v/>
      </c>
      <c r="E46" s="23">
        <f>IFERROR(LN(1+'CLEAN'!J46),"")</f>
        <v/>
      </c>
      <c r="F46" s="24">
        <f>IFERROR(IF('CLEAN'!K46="","",IF('CLEAN'!K46&lt;50000,"low",IF('CLEAN'!K46&lt;120000,"mid","high"))),"")</f>
        <v/>
      </c>
      <c r="G46" s="24">
        <f>IF('CLEAN'!N46="ads",1,0)</f>
        <v/>
      </c>
      <c r="H46" s="24">
        <f>IF(OR('CLEAN'!M46="android",'CLEAN'!M46="ios"),1,0)</f>
        <v/>
      </c>
    </row>
    <row r="47">
      <c r="A47" s="20">
        <f>'CLEAN'!A47</f>
        <v/>
      </c>
      <c r="B47" s="21">
        <f>IFERROR(TODAY()-'CLEAN'!F47,"")</f>
        <v/>
      </c>
      <c r="C47" s="21">
        <f>IFERROR(TODAY()-'CLEAN'!G47,"")</f>
        <v/>
      </c>
      <c r="D47" s="22">
        <f>IFERROR(IF('CLEAN'!H47&gt;0,'CLEAN'!J47/'CLEAN'!H47,""),"")</f>
        <v/>
      </c>
      <c r="E47" s="23">
        <f>IFERROR(LN(1+'CLEAN'!J47),"")</f>
        <v/>
      </c>
      <c r="F47" s="24">
        <f>IFERROR(IF('CLEAN'!K47="","",IF('CLEAN'!K47&lt;50000,"low",IF('CLEAN'!K47&lt;120000,"mid","high"))),"")</f>
        <v/>
      </c>
      <c r="G47" s="24">
        <f>IF('CLEAN'!N47="ads",1,0)</f>
        <v/>
      </c>
      <c r="H47" s="24">
        <f>IF(OR('CLEAN'!M47="android",'CLEAN'!M47="ios"),1,0)</f>
        <v/>
      </c>
    </row>
    <row r="48">
      <c r="A48" s="20">
        <f>'CLEAN'!A48</f>
        <v/>
      </c>
      <c r="B48" s="21">
        <f>IFERROR(TODAY()-'CLEAN'!F48,"")</f>
        <v/>
      </c>
      <c r="C48" s="21">
        <f>IFERROR(TODAY()-'CLEAN'!G48,"")</f>
        <v/>
      </c>
      <c r="D48" s="22">
        <f>IFERROR(IF('CLEAN'!H48&gt;0,'CLEAN'!J48/'CLEAN'!H48,""),"")</f>
        <v/>
      </c>
      <c r="E48" s="23">
        <f>IFERROR(LN(1+'CLEAN'!J48),"")</f>
        <v/>
      </c>
      <c r="F48" s="24">
        <f>IFERROR(IF('CLEAN'!K48="","",IF('CLEAN'!K48&lt;50000,"low",IF('CLEAN'!K48&lt;120000,"mid","high"))),"")</f>
        <v/>
      </c>
      <c r="G48" s="24">
        <f>IF('CLEAN'!N48="ads",1,0)</f>
        <v/>
      </c>
      <c r="H48" s="24">
        <f>IF(OR('CLEAN'!M48="android",'CLEAN'!M48="ios"),1,0)</f>
        <v/>
      </c>
    </row>
    <row r="49">
      <c r="A49" s="20">
        <f>'CLEAN'!A49</f>
        <v/>
      </c>
      <c r="B49" s="21">
        <f>IFERROR(TODAY()-'CLEAN'!F49,"")</f>
        <v/>
      </c>
      <c r="C49" s="21">
        <f>IFERROR(TODAY()-'CLEAN'!G49,"")</f>
        <v/>
      </c>
      <c r="D49" s="22">
        <f>IFERROR(IF('CLEAN'!H49&gt;0,'CLEAN'!J49/'CLEAN'!H49,""),"")</f>
        <v/>
      </c>
      <c r="E49" s="23">
        <f>IFERROR(LN(1+'CLEAN'!J49),"")</f>
        <v/>
      </c>
      <c r="F49" s="24">
        <f>IFERROR(IF('CLEAN'!K49="","",IF('CLEAN'!K49&lt;50000,"low",IF('CLEAN'!K49&lt;120000,"mid","high"))),"")</f>
        <v/>
      </c>
      <c r="G49" s="24">
        <f>IF('CLEAN'!N49="ads",1,0)</f>
        <v/>
      </c>
      <c r="H49" s="24">
        <f>IF(OR('CLEAN'!M49="android",'CLEAN'!M49="ios"),1,0)</f>
        <v/>
      </c>
    </row>
    <row r="50">
      <c r="A50" s="20">
        <f>'CLEAN'!A50</f>
        <v/>
      </c>
      <c r="B50" s="21">
        <f>IFERROR(TODAY()-'CLEAN'!F50,"")</f>
        <v/>
      </c>
      <c r="C50" s="21">
        <f>IFERROR(TODAY()-'CLEAN'!G50,"")</f>
        <v/>
      </c>
      <c r="D50" s="22">
        <f>IFERROR(IF('CLEAN'!H50&gt;0,'CLEAN'!J50/'CLEAN'!H50,""),"")</f>
        <v/>
      </c>
      <c r="E50" s="23">
        <f>IFERROR(LN(1+'CLEAN'!J50),"")</f>
        <v/>
      </c>
      <c r="F50" s="24">
        <f>IFERROR(IF('CLEAN'!K50="","",IF('CLEAN'!K50&lt;50000,"low",IF('CLEAN'!K50&lt;120000,"mid","high"))),"")</f>
        <v/>
      </c>
      <c r="G50" s="24">
        <f>IF('CLEAN'!N50="ads",1,0)</f>
        <v/>
      </c>
      <c r="H50" s="24">
        <f>IF(OR('CLEAN'!M50="android",'CLEAN'!M50="ios"),1,0)</f>
        <v/>
      </c>
    </row>
    <row r="51">
      <c r="A51" s="20">
        <f>'CLEAN'!A51</f>
        <v/>
      </c>
      <c r="B51" s="21">
        <f>IFERROR(TODAY()-'CLEAN'!F51,"")</f>
        <v/>
      </c>
      <c r="C51" s="21">
        <f>IFERROR(TODAY()-'CLEAN'!G51,"")</f>
        <v/>
      </c>
      <c r="D51" s="22">
        <f>IFERROR(IF('CLEAN'!H51&gt;0,'CLEAN'!J51/'CLEAN'!H51,""),"")</f>
        <v/>
      </c>
      <c r="E51" s="23">
        <f>IFERROR(LN(1+'CLEAN'!J51),"")</f>
        <v/>
      </c>
      <c r="F51" s="24">
        <f>IFERROR(IF('CLEAN'!K51="","",IF('CLEAN'!K51&lt;50000,"low",IF('CLEAN'!K51&lt;120000,"mid","high"))),"")</f>
        <v/>
      </c>
      <c r="G51" s="24">
        <f>IF('CLEAN'!N51="ads",1,0)</f>
        <v/>
      </c>
      <c r="H51" s="24">
        <f>IF(OR('CLEAN'!M51="android",'CLEAN'!M51="ios"),1,0)</f>
        <v/>
      </c>
    </row>
    <row r="52">
      <c r="A52" s="20">
        <f>'CLEAN'!A52</f>
        <v/>
      </c>
      <c r="B52" s="21">
        <f>IFERROR(TODAY()-'CLEAN'!F52,"")</f>
        <v/>
      </c>
      <c r="C52" s="21">
        <f>IFERROR(TODAY()-'CLEAN'!G52,"")</f>
        <v/>
      </c>
      <c r="D52" s="22">
        <f>IFERROR(IF('CLEAN'!H52&gt;0,'CLEAN'!J52/'CLEAN'!H52,""),"")</f>
        <v/>
      </c>
      <c r="E52" s="23">
        <f>IFERROR(LN(1+'CLEAN'!J52),"")</f>
        <v/>
      </c>
      <c r="F52" s="24">
        <f>IFERROR(IF('CLEAN'!K52="","",IF('CLEAN'!K52&lt;50000,"low",IF('CLEAN'!K52&lt;120000,"mid","high"))),"")</f>
        <v/>
      </c>
      <c r="G52" s="24">
        <f>IF('CLEAN'!N52="ads",1,0)</f>
        <v/>
      </c>
      <c r="H52" s="24">
        <f>IF(OR('CLEAN'!M52="android",'CLEAN'!M52="ios"),1,0)</f>
        <v/>
      </c>
    </row>
    <row r="53">
      <c r="A53" s="20">
        <f>'CLEAN'!A53</f>
        <v/>
      </c>
      <c r="B53" s="21">
        <f>IFERROR(TODAY()-'CLEAN'!F53,"")</f>
        <v/>
      </c>
      <c r="C53" s="21">
        <f>IFERROR(TODAY()-'CLEAN'!G53,"")</f>
        <v/>
      </c>
      <c r="D53" s="22">
        <f>IFERROR(IF('CLEAN'!H53&gt;0,'CLEAN'!J53/'CLEAN'!H53,""),"")</f>
        <v/>
      </c>
      <c r="E53" s="23">
        <f>IFERROR(LN(1+'CLEAN'!J53),"")</f>
        <v/>
      </c>
      <c r="F53" s="24">
        <f>IFERROR(IF('CLEAN'!K53="","",IF('CLEAN'!K53&lt;50000,"low",IF('CLEAN'!K53&lt;120000,"mid","high"))),"")</f>
        <v/>
      </c>
      <c r="G53" s="24">
        <f>IF('CLEAN'!N53="ads",1,0)</f>
        <v/>
      </c>
      <c r="H53" s="24">
        <f>IF(OR('CLEAN'!M53="android",'CLEAN'!M53="ios"),1,0)</f>
        <v/>
      </c>
    </row>
    <row r="54">
      <c r="A54" s="20">
        <f>'CLEAN'!A54</f>
        <v/>
      </c>
      <c r="B54" s="21">
        <f>IFERROR(TODAY()-'CLEAN'!F54,"")</f>
        <v/>
      </c>
      <c r="C54" s="21">
        <f>IFERROR(TODAY()-'CLEAN'!G54,"")</f>
        <v/>
      </c>
      <c r="D54" s="22">
        <f>IFERROR(IF('CLEAN'!H54&gt;0,'CLEAN'!J54/'CLEAN'!H54,""),"")</f>
        <v/>
      </c>
      <c r="E54" s="23">
        <f>IFERROR(LN(1+'CLEAN'!J54),"")</f>
        <v/>
      </c>
      <c r="F54" s="24">
        <f>IFERROR(IF('CLEAN'!K54="","",IF('CLEAN'!K54&lt;50000,"low",IF('CLEAN'!K54&lt;120000,"mid","high"))),"")</f>
        <v/>
      </c>
      <c r="G54" s="24">
        <f>IF('CLEAN'!N54="ads",1,0)</f>
        <v/>
      </c>
      <c r="H54" s="24">
        <f>IF(OR('CLEAN'!M54="android",'CLEAN'!M54="ios"),1,0)</f>
        <v/>
      </c>
    </row>
    <row r="55">
      <c r="A55" s="20">
        <f>'CLEAN'!A55</f>
        <v/>
      </c>
      <c r="B55" s="21">
        <f>IFERROR(TODAY()-'CLEAN'!F55,"")</f>
        <v/>
      </c>
      <c r="C55" s="21">
        <f>IFERROR(TODAY()-'CLEAN'!G55,"")</f>
        <v/>
      </c>
      <c r="D55" s="22">
        <f>IFERROR(IF('CLEAN'!H55&gt;0,'CLEAN'!J55/'CLEAN'!H55,""),"")</f>
        <v/>
      </c>
      <c r="E55" s="23">
        <f>IFERROR(LN(1+'CLEAN'!J55),"")</f>
        <v/>
      </c>
      <c r="F55" s="24">
        <f>IFERROR(IF('CLEAN'!K55="","",IF('CLEAN'!K55&lt;50000,"low",IF('CLEAN'!K55&lt;120000,"mid","high"))),"")</f>
        <v/>
      </c>
      <c r="G55" s="24">
        <f>IF('CLEAN'!N55="ads",1,0)</f>
        <v/>
      </c>
      <c r="H55" s="24">
        <f>IF(OR('CLEAN'!M55="android",'CLEAN'!M55="ios"),1,0)</f>
        <v/>
      </c>
    </row>
    <row r="56">
      <c r="A56" s="20">
        <f>'CLEAN'!A56</f>
        <v/>
      </c>
      <c r="B56" s="21">
        <f>IFERROR(TODAY()-'CLEAN'!F56,"")</f>
        <v/>
      </c>
      <c r="C56" s="21">
        <f>IFERROR(TODAY()-'CLEAN'!G56,"")</f>
        <v/>
      </c>
      <c r="D56" s="22">
        <f>IFERROR(IF('CLEAN'!H56&gt;0,'CLEAN'!J56/'CLEAN'!H56,""),"")</f>
        <v/>
      </c>
      <c r="E56" s="23">
        <f>IFERROR(LN(1+'CLEAN'!J56),"")</f>
        <v/>
      </c>
      <c r="F56" s="24">
        <f>IFERROR(IF('CLEAN'!K56="","",IF('CLEAN'!K56&lt;50000,"low",IF('CLEAN'!K56&lt;120000,"mid","high"))),"")</f>
        <v/>
      </c>
      <c r="G56" s="24">
        <f>IF('CLEAN'!N56="ads",1,0)</f>
        <v/>
      </c>
      <c r="H56" s="24">
        <f>IF(OR('CLEAN'!M56="android",'CLEAN'!M56="ios"),1,0)</f>
        <v/>
      </c>
    </row>
    <row r="57">
      <c r="A57" s="20">
        <f>'CLEAN'!A57</f>
        <v/>
      </c>
      <c r="B57" s="21">
        <f>IFERROR(TODAY()-'CLEAN'!F57,"")</f>
        <v/>
      </c>
      <c r="C57" s="21">
        <f>IFERROR(TODAY()-'CLEAN'!G57,"")</f>
        <v/>
      </c>
      <c r="D57" s="22">
        <f>IFERROR(IF('CLEAN'!H57&gt;0,'CLEAN'!J57/'CLEAN'!H57,""),"")</f>
        <v/>
      </c>
      <c r="E57" s="23">
        <f>IFERROR(LN(1+'CLEAN'!J57),"")</f>
        <v/>
      </c>
      <c r="F57" s="24">
        <f>IFERROR(IF('CLEAN'!K57="","",IF('CLEAN'!K57&lt;50000,"low",IF('CLEAN'!K57&lt;120000,"mid","high"))),"")</f>
        <v/>
      </c>
      <c r="G57" s="24">
        <f>IF('CLEAN'!N57="ads",1,0)</f>
        <v/>
      </c>
      <c r="H57" s="24">
        <f>IF(OR('CLEAN'!M57="android",'CLEAN'!M57="ios"),1,0)</f>
        <v/>
      </c>
    </row>
    <row r="58">
      <c r="A58" s="20">
        <f>'CLEAN'!A58</f>
        <v/>
      </c>
      <c r="B58" s="21">
        <f>IFERROR(TODAY()-'CLEAN'!F58,"")</f>
        <v/>
      </c>
      <c r="C58" s="21">
        <f>IFERROR(TODAY()-'CLEAN'!G58,"")</f>
        <v/>
      </c>
      <c r="D58" s="22">
        <f>IFERROR(IF('CLEAN'!H58&gt;0,'CLEAN'!J58/'CLEAN'!H58,""),"")</f>
        <v/>
      </c>
      <c r="E58" s="23">
        <f>IFERROR(LN(1+'CLEAN'!J58),"")</f>
        <v/>
      </c>
      <c r="F58" s="24">
        <f>IFERROR(IF('CLEAN'!K58="","",IF('CLEAN'!K58&lt;50000,"low",IF('CLEAN'!K58&lt;120000,"mid","high"))),"")</f>
        <v/>
      </c>
      <c r="G58" s="24">
        <f>IF('CLEAN'!N58="ads",1,0)</f>
        <v/>
      </c>
      <c r="H58" s="24">
        <f>IF(OR('CLEAN'!M58="android",'CLEAN'!M58="ios"),1,0)</f>
        <v/>
      </c>
    </row>
    <row r="59">
      <c r="A59" s="20">
        <f>'CLEAN'!A59</f>
        <v/>
      </c>
      <c r="B59" s="21">
        <f>IFERROR(TODAY()-'CLEAN'!F59,"")</f>
        <v/>
      </c>
      <c r="C59" s="21">
        <f>IFERROR(TODAY()-'CLEAN'!G59,"")</f>
        <v/>
      </c>
      <c r="D59" s="22">
        <f>IFERROR(IF('CLEAN'!H59&gt;0,'CLEAN'!J59/'CLEAN'!H59,""),"")</f>
        <v/>
      </c>
      <c r="E59" s="23">
        <f>IFERROR(LN(1+'CLEAN'!J59),"")</f>
        <v/>
      </c>
      <c r="F59" s="24">
        <f>IFERROR(IF('CLEAN'!K59="","",IF('CLEAN'!K59&lt;50000,"low",IF('CLEAN'!K59&lt;120000,"mid","high"))),"")</f>
        <v/>
      </c>
      <c r="G59" s="24">
        <f>IF('CLEAN'!N59="ads",1,0)</f>
        <v/>
      </c>
      <c r="H59" s="24">
        <f>IF(OR('CLEAN'!M59="android",'CLEAN'!M59="ios"),1,0)</f>
        <v/>
      </c>
    </row>
    <row r="60">
      <c r="A60" s="20">
        <f>'CLEAN'!A60</f>
        <v/>
      </c>
      <c r="B60" s="21">
        <f>IFERROR(TODAY()-'CLEAN'!F60,"")</f>
        <v/>
      </c>
      <c r="C60" s="21">
        <f>IFERROR(TODAY()-'CLEAN'!G60,"")</f>
        <v/>
      </c>
      <c r="D60" s="22">
        <f>IFERROR(IF('CLEAN'!H60&gt;0,'CLEAN'!J60/'CLEAN'!H60,""),"")</f>
        <v/>
      </c>
      <c r="E60" s="23">
        <f>IFERROR(LN(1+'CLEAN'!J60),"")</f>
        <v/>
      </c>
      <c r="F60" s="24">
        <f>IFERROR(IF('CLEAN'!K60="","",IF('CLEAN'!K60&lt;50000,"low",IF('CLEAN'!K60&lt;120000,"mid","high"))),"")</f>
        <v/>
      </c>
      <c r="G60" s="24">
        <f>IF('CLEAN'!N60="ads",1,0)</f>
        <v/>
      </c>
      <c r="H60" s="24">
        <f>IF(OR('CLEAN'!M60="android",'CLEAN'!M60="ios"),1,0)</f>
        <v/>
      </c>
    </row>
    <row r="61">
      <c r="A61" s="20">
        <f>'CLEAN'!A61</f>
        <v/>
      </c>
      <c r="B61" s="21">
        <f>IFERROR(TODAY()-'CLEAN'!F61,"")</f>
        <v/>
      </c>
      <c r="C61" s="21">
        <f>IFERROR(TODAY()-'CLEAN'!G61,"")</f>
        <v/>
      </c>
      <c r="D61" s="22">
        <f>IFERROR(IF('CLEAN'!H61&gt;0,'CLEAN'!J61/'CLEAN'!H61,""),"")</f>
        <v/>
      </c>
      <c r="E61" s="23">
        <f>IFERROR(LN(1+'CLEAN'!J61),"")</f>
        <v/>
      </c>
      <c r="F61" s="24">
        <f>IFERROR(IF('CLEAN'!K61="","",IF('CLEAN'!K61&lt;50000,"low",IF('CLEAN'!K61&lt;120000,"mid","high"))),"")</f>
        <v/>
      </c>
      <c r="G61" s="24">
        <f>IF('CLEAN'!N61="ads",1,0)</f>
        <v/>
      </c>
      <c r="H61" s="24">
        <f>IF(OR('CLEAN'!M61="android",'CLEAN'!M61="ios"),1,0)</f>
        <v/>
      </c>
    </row>
    <row r="62">
      <c r="A62" s="20">
        <f>'CLEAN'!A62</f>
        <v/>
      </c>
      <c r="B62" s="21">
        <f>IFERROR(TODAY()-'CLEAN'!F62,"")</f>
        <v/>
      </c>
      <c r="C62" s="21">
        <f>IFERROR(TODAY()-'CLEAN'!G62,"")</f>
        <v/>
      </c>
      <c r="D62" s="22">
        <f>IFERROR(IF('CLEAN'!H62&gt;0,'CLEAN'!J62/'CLEAN'!H62,""),"")</f>
        <v/>
      </c>
      <c r="E62" s="23">
        <f>IFERROR(LN(1+'CLEAN'!J62),"")</f>
        <v/>
      </c>
      <c r="F62" s="24">
        <f>IFERROR(IF('CLEAN'!K62="","",IF('CLEAN'!K62&lt;50000,"low",IF('CLEAN'!K62&lt;120000,"mid","high"))),"")</f>
        <v/>
      </c>
      <c r="G62" s="24">
        <f>IF('CLEAN'!N62="ads",1,0)</f>
        <v/>
      </c>
      <c r="H62" s="24">
        <f>IF(OR('CLEAN'!M62="android",'CLEAN'!M62="ios"),1,0)</f>
        <v/>
      </c>
    </row>
    <row r="63">
      <c r="A63" s="20">
        <f>'CLEAN'!A63</f>
        <v/>
      </c>
      <c r="B63" s="21">
        <f>IFERROR(TODAY()-'CLEAN'!F63,"")</f>
        <v/>
      </c>
      <c r="C63" s="21">
        <f>IFERROR(TODAY()-'CLEAN'!G63,"")</f>
        <v/>
      </c>
      <c r="D63" s="22">
        <f>IFERROR(IF('CLEAN'!H63&gt;0,'CLEAN'!J63/'CLEAN'!H63,""),"")</f>
        <v/>
      </c>
      <c r="E63" s="23">
        <f>IFERROR(LN(1+'CLEAN'!J63),"")</f>
        <v/>
      </c>
      <c r="F63" s="24">
        <f>IFERROR(IF('CLEAN'!K63="","",IF('CLEAN'!K63&lt;50000,"low",IF('CLEAN'!K63&lt;120000,"mid","high"))),"")</f>
        <v/>
      </c>
      <c r="G63" s="24">
        <f>IF('CLEAN'!N63="ads",1,0)</f>
        <v/>
      </c>
      <c r="H63" s="24">
        <f>IF(OR('CLEAN'!M63="android",'CLEAN'!M63="ios"),1,0)</f>
        <v/>
      </c>
    </row>
    <row r="64">
      <c r="A64" s="20">
        <f>'CLEAN'!A64</f>
        <v/>
      </c>
      <c r="B64" s="21">
        <f>IFERROR(TODAY()-'CLEAN'!F64,"")</f>
        <v/>
      </c>
      <c r="C64" s="21">
        <f>IFERROR(TODAY()-'CLEAN'!G64,"")</f>
        <v/>
      </c>
      <c r="D64" s="22">
        <f>IFERROR(IF('CLEAN'!H64&gt;0,'CLEAN'!J64/'CLEAN'!H64,""),"")</f>
        <v/>
      </c>
      <c r="E64" s="23">
        <f>IFERROR(LN(1+'CLEAN'!J64),"")</f>
        <v/>
      </c>
      <c r="F64" s="24">
        <f>IFERROR(IF('CLEAN'!K64="","",IF('CLEAN'!K64&lt;50000,"low",IF('CLEAN'!K64&lt;120000,"mid","high"))),"")</f>
        <v/>
      </c>
      <c r="G64" s="24">
        <f>IF('CLEAN'!N64="ads",1,0)</f>
        <v/>
      </c>
      <c r="H64" s="24">
        <f>IF(OR('CLEAN'!M64="android",'CLEAN'!M64="ios"),1,0)</f>
        <v/>
      </c>
    </row>
    <row r="65">
      <c r="A65" s="20">
        <f>'CLEAN'!A65</f>
        <v/>
      </c>
      <c r="B65" s="21">
        <f>IFERROR(TODAY()-'CLEAN'!F65,"")</f>
        <v/>
      </c>
      <c r="C65" s="21">
        <f>IFERROR(TODAY()-'CLEAN'!G65,"")</f>
        <v/>
      </c>
      <c r="D65" s="22">
        <f>IFERROR(IF('CLEAN'!H65&gt;0,'CLEAN'!J65/'CLEAN'!H65,""),"")</f>
        <v/>
      </c>
      <c r="E65" s="23">
        <f>IFERROR(LN(1+'CLEAN'!J65),"")</f>
        <v/>
      </c>
      <c r="F65" s="24">
        <f>IFERROR(IF('CLEAN'!K65="","",IF('CLEAN'!K65&lt;50000,"low",IF('CLEAN'!K65&lt;120000,"mid","high"))),"")</f>
        <v/>
      </c>
      <c r="G65" s="24">
        <f>IF('CLEAN'!N65="ads",1,0)</f>
        <v/>
      </c>
      <c r="H65" s="24">
        <f>IF(OR('CLEAN'!M65="android",'CLEAN'!M65="ios"),1,0)</f>
        <v/>
      </c>
    </row>
    <row r="66">
      <c r="A66" s="20">
        <f>'CLEAN'!A66</f>
        <v/>
      </c>
      <c r="B66" s="21">
        <f>IFERROR(TODAY()-'CLEAN'!F66,"")</f>
        <v/>
      </c>
      <c r="C66" s="21">
        <f>IFERROR(TODAY()-'CLEAN'!G66,"")</f>
        <v/>
      </c>
      <c r="D66" s="22">
        <f>IFERROR(IF('CLEAN'!H66&gt;0,'CLEAN'!J66/'CLEAN'!H66,""),"")</f>
        <v/>
      </c>
      <c r="E66" s="23">
        <f>IFERROR(LN(1+'CLEAN'!J66),"")</f>
        <v/>
      </c>
      <c r="F66" s="24">
        <f>IFERROR(IF('CLEAN'!K66="","",IF('CLEAN'!K66&lt;50000,"low",IF('CLEAN'!K66&lt;120000,"mid","high"))),"")</f>
        <v/>
      </c>
      <c r="G66" s="24">
        <f>IF('CLEAN'!N66="ads",1,0)</f>
        <v/>
      </c>
      <c r="H66" s="24">
        <f>IF(OR('CLEAN'!M66="android",'CLEAN'!M66="ios"),1,0)</f>
        <v/>
      </c>
    </row>
    <row r="67">
      <c r="A67" s="20">
        <f>'CLEAN'!A67</f>
        <v/>
      </c>
      <c r="B67" s="21">
        <f>IFERROR(TODAY()-'CLEAN'!F67,"")</f>
        <v/>
      </c>
      <c r="C67" s="21">
        <f>IFERROR(TODAY()-'CLEAN'!G67,"")</f>
        <v/>
      </c>
      <c r="D67" s="22">
        <f>IFERROR(IF('CLEAN'!H67&gt;0,'CLEAN'!J67/'CLEAN'!H67,""),"")</f>
        <v/>
      </c>
      <c r="E67" s="23">
        <f>IFERROR(LN(1+'CLEAN'!J67),"")</f>
        <v/>
      </c>
      <c r="F67" s="24">
        <f>IFERROR(IF('CLEAN'!K67="","",IF('CLEAN'!K67&lt;50000,"low",IF('CLEAN'!K67&lt;120000,"mid","high"))),"")</f>
        <v/>
      </c>
      <c r="G67" s="24">
        <f>IF('CLEAN'!N67="ads",1,0)</f>
        <v/>
      </c>
      <c r="H67" s="24">
        <f>IF(OR('CLEAN'!M67="android",'CLEAN'!M67="ios"),1,0)</f>
        <v/>
      </c>
    </row>
    <row r="68">
      <c r="A68" s="20">
        <f>'CLEAN'!A68</f>
        <v/>
      </c>
      <c r="B68" s="21">
        <f>IFERROR(TODAY()-'CLEAN'!F68,"")</f>
        <v/>
      </c>
      <c r="C68" s="21">
        <f>IFERROR(TODAY()-'CLEAN'!G68,"")</f>
        <v/>
      </c>
      <c r="D68" s="22">
        <f>IFERROR(IF('CLEAN'!H68&gt;0,'CLEAN'!J68/'CLEAN'!H68,""),"")</f>
        <v/>
      </c>
      <c r="E68" s="23">
        <f>IFERROR(LN(1+'CLEAN'!J68),"")</f>
        <v/>
      </c>
      <c r="F68" s="24">
        <f>IFERROR(IF('CLEAN'!K68="","",IF('CLEAN'!K68&lt;50000,"low",IF('CLEAN'!K68&lt;120000,"mid","high"))),"")</f>
        <v/>
      </c>
      <c r="G68" s="24">
        <f>IF('CLEAN'!N68="ads",1,0)</f>
        <v/>
      </c>
      <c r="H68" s="24">
        <f>IF(OR('CLEAN'!M68="android",'CLEAN'!M68="ios"),1,0)</f>
        <v/>
      </c>
    </row>
    <row r="69">
      <c r="A69" s="20">
        <f>'CLEAN'!A69</f>
        <v/>
      </c>
      <c r="B69" s="21">
        <f>IFERROR(TODAY()-'CLEAN'!F69,"")</f>
        <v/>
      </c>
      <c r="C69" s="21">
        <f>IFERROR(TODAY()-'CLEAN'!G69,"")</f>
        <v/>
      </c>
      <c r="D69" s="22">
        <f>IFERROR(IF('CLEAN'!H69&gt;0,'CLEAN'!J69/'CLEAN'!H69,""),"")</f>
        <v/>
      </c>
      <c r="E69" s="23">
        <f>IFERROR(LN(1+'CLEAN'!J69),"")</f>
        <v/>
      </c>
      <c r="F69" s="24">
        <f>IFERROR(IF('CLEAN'!K69="","",IF('CLEAN'!K69&lt;50000,"low",IF('CLEAN'!K69&lt;120000,"mid","high"))),"")</f>
        <v/>
      </c>
      <c r="G69" s="24">
        <f>IF('CLEAN'!N69="ads",1,0)</f>
        <v/>
      </c>
      <c r="H69" s="24">
        <f>IF(OR('CLEAN'!M69="android",'CLEAN'!M69="ios"),1,0)</f>
        <v/>
      </c>
    </row>
    <row r="70">
      <c r="A70" s="20">
        <f>'CLEAN'!A70</f>
        <v/>
      </c>
      <c r="B70" s="21">
        <f>IFERROR(TODAY()-'CLEAN'!F70,"")</f>
        <v/>
      </c>
      <c r="C70" s="21">
        <f>IFERROR(TODAY()-'CLEAN'!G70,"")</f>
        <v/>
      </c>
      <c r="D70" s="22">
        <f>IFERROR(IF('CLEAN'!H70&gt;0,'CLEAN'!J70/'CLEAN'!H70,""),"")</f>
        <v/>
      </c>
      <c r="E70" s="23">
        <f>IFERROR(LN(1+'CLEAN'!J70),"")</f>
        <v/>
      </c>
      <c r="F70" s="24">
        <f>IFERROR(IF('CLEAN'!K70="","",IF('CLEAN'!K70&lt;50000,"low",IF('CLEAN'!K70&lt;120000,"mid","high"))),"")</f>
        <v/>
      </c>
      <c r="G70" s="24">
        <f>IF('CLEAN'!N70="ads",1,0)</f>
        <v/>
      </c>
      <c r="H70" s="24">
        <f>IF(OR('CLEAN'!M70="android",'CLEAN'!M70="ios"),1,0)</f>
        <v/>
      </c>
    </row>
    <row r="71">
      <c r="A71" s="20">
        <f>'CLEAN'!A71</f>
        <v/>
      </c>
      <c r="B71" s="21">
        <f>IFERROR(TODAY()-'CLEAN'!F71,"")</f>
        <v/>
      </c>
      <c r="C71" s="21">
        <f>IFERROR(TODAY()-'CLEAN'!G71,"")</f>
        <v/>
      </c>
      <c r="D71" s="22">
        <f>IFERROR(IF('CLEAN'!H71&gt;0,'CLEAN'!J71/'CLEAN'!H71,""),"")</f>
        <v/>
      </c>
      <c r="E71" s="23">
        <f>IFERROR(LN(1+'CLEAN'!J71),"")</f>
        <v/>
      </c>
      <c r="F71" s="24">
        <f>IFERROR(IF('CLEAN'!K71="","",IF('CLEAN'!K71&lt;50000,"low",IF('CLEAN'!K71&lt;120000,"mid","high"))),"")</f>
        <v/>
      </c>
      <c r="G71" s="24">
        <f>IF('CLEAN'!N71="ads",1,0)</f>
        <v/>
      </c>
      <c r="H71" s="24">
        <f>IF(OR('CLEAN'!M71="android",'CLEAN'!M71="ios"),1,0)</f>
        <v/>
      </c>
    </row>
    <row r="72">
      <c r="A72" s="20">
        <f>'CLEAN'!A72</f>
        <v/>
      </c>
      <c r="B72" s="21">
        <f>IFERROR(TODAY()-'CLEAN'!F72,"")</f>
        <v/>
      </c>
      <c r="C72" s="21">
        <f>IFERROR(TODAY()-'CLEAN'!G72,"")</f>
        <v/>
      </c>
      <c r="D72" s="22">
        <f>IFERROR(IF('CLEAN'!H72&gt;0,'CLEAN'!J72/'CLEAN'!H72,""),"")</f>
        <v/>
      </c>
      <c r="E72" s="23">
        <f>IFERROR(LN(1+'CLEAN'!J72),"")</f>
        <v/>
      </c>
      <c r="F72" s="24">
        <f>IFERROR(IF('CLEAN'!K72="","",IF('CLEAN'!K72&lt;50000,"low",IF('CLEAN'!K72&lt;120000,"mid","high"))),"")</f>
        <v/>
      </c>
      <c r="G72" s="24">
        <f>IF('CLEAN'!N72="ads",1,0)</f>
        <v/>
      </c>
      <c r="H72" s="24">
        <f>IF(OR('CLEAN'!M72="android",'CLEAN'!M72="ios"),1,0)</f>
        <v/>
      </c>
    </row>
    <row r="73">
      <c r="A73" s="20">
        <f>'CLEAN'!A73</f>
        <v/>
      </c>
      <c r="B73" s="21">
        <f>IFERROR(TODAY()-'CLEAN'!F73,"")</f>
        <v/>
      </c>
      <c r="C73" s="21">
        <f>IFERROR(TODAY()-'CLEAN'!G73,"")</f>
        <v/>
      </c>
      <c r="D73" s="22">
        <f>IFERROR(IF('CLEAN'!H73&gt;0,'CLEAN'!J73/'CLEAN'!H73,""),"")</f>
        <v/>
      </c>
      <c r="E73" s="23">
        <f>IFERROR(LN(1+'CLEAN'!J73),"")</f>
        <v/>
      </c>
      <c r="F73" s="24">
        <f>IFERROR(IF('CLEAN'!K73="","",IF('CLEAN'!K73&lt;50000,"low",IF('CLEAN'!K73&lt;120000,"mid","high"))),"")</f>
        <v/>
      </c>
      <c r="G73" s="24">
        <f>IF('CLEAN'!N73="ads",1,0)</f>
        <v/>
      </c>
      <c r="H73" s="24">
        <f>IF(OR('CLEAN'!M73="android",'CLEAN'!M73="ios"),1,0)</f>
        <v/>
      </c>
    </row>
    <row r="74">
      <c r="A74" s="20">
        <f>'CLEAN'!A74</f>
        <v/>
      </c>
      <c r="B74" s="21">
        <f>IFERROR(TODAY()-'CLEAN'!F74,"")</f>
        <v/>
      </c>
      <c r="C74" s="21">
        <f>IFERROR(TODAY()-'CLEAN'!G74,"")</f>
        <v/>
      </c>
      <c r="D74" s="22">
        <f>IFERROR(IF('CLEAN'!H74&gt;0,'CLEAN'!J74/'CLEAN'!H74,""),"")</f>
        <v/>
      </c>
      <c r="E74" s="23">
        <f>IFERROR(LN(1+'CLEAN'!J74),"")</f>
        <v/>
      </c>
      <c r="F74" s="24">
        <f>IFERROR(IF('CLEAN'!K74="","",IF('CLEAN'!K74&lt;50000,"low",IF('CLEAN'!K74&lt;120000,"mid","high"))),"")</f>
        <v/>
      </c>
      <c r="G74" s="24">
        <f>IF('CLEAN'!N74="ads",1,0)</f>
        <v/>
      </c>
      <c r="H74" s="24">
        <f>IF(OR('CLEAN'!M74="android",'CLEAN'!M74="ios"),1,0)</f>
        <v/>
      </c>
    </row>
    <row r="75">
      <c r="A75" s="20">
        <f>'CLEAN'!A75</f>
        <v/>
      </c>
      <c r="B75" s="21">
        <f>IFERROR(TODAY()-'CLEAN'!F75,"")</f>
        <v/>
      </c>
      <c r="C75" s="21">
        <f>IFERROR(TODAY()-'CLEAN'!G75,"")</f>
        <v/>
      </c>
      <c r="D75" s="22">
        <f>IFERROR(IF('CLEAN'!H75&gt;0,'CLEAN'!J75/'CLEAN'!H75,""),"")</f>
        <v/>
      </c>
      <c r="E75" s="23">
        <f>IFERROR(LN(1+'CLEAN'!J75),"")</f>
        <v/>
      </c>
      <c r="F75" s="24">
        <f>IFERROR(IF('CLEAN'!K75="","",IF('CLEAN'!K75&lt;50000,"low",IF('CLEAN'!K75&lt;120000,"mid","high"))),"")</f>
        <v/>
      </c>
      <c r="G75" s="24">
        <f>IF('CLEAN'!N75="ads",1,0)</f>
        <v/>
      </c>
      <c r="H75" s="24">
        <f>IF(OR('CLEAN'!M75="android",'CLEAN'!M75="ios"),1,0)</f>
        <v/>
      </c>
    </row>
    <row r="76">
      <c r="A76" s="20">
        <f>'CLEAN'!A76</f>
        <v/>
      </c>
      <c r="B76" s="21">
        <f>IFERROR(TODAY()-'CLEAN'!F76,"")</f>
        <v/>
      </c>
      <c r="C76" s="21">
        <f>IFERROR(TODAY()-'CLEAN'!G76,"")</f>
        <v/>
      </c>
      <c r="D76" s="22">
        <f>IFERROR(IF('CLEAN'!H76&gt;0,'CLEAN'!J76/'CLEAN'!H76,""),"")</f>
        <v/>
      </c>
      <c r="E76" s="23">
        <f>IFERROR(LN(1+'CLEAN'!J76),"")</f>
        <v/>
      </c>
      <c r="F76" s="24">
        <f>IFERROR(IF('CLEAN'!K76="","",IF('CLEAN'!K76&lt;50000,"low",IF('CLEAN'!K76&lt;120000,"mid","high"))),"")</f>
        <v/>
      </c>
      <c r="G76" s="24">
        <f>IF('CLEAN'!N76="ads",1,0)</f>
        <v/>
      </c>
      <c r="H76" s="24">
        <f>IF(OR('CLEAN'!M76="android",'CLEAN'!M76="ios"),1,0)</f>
        <v/>
      </c>
    </row>
    <row r="77">
      <c r="A77" s="20">
        <f>'CLEAN'!A77</f>
        <v/>
      </c>
      <c r="B77" s="21">
        <f>IFERROR(TODAY()-'CLEAN'!F77,"")</f>
        <v/>
      </c>
      <c r="C77" s="21">
        <f>IFERROR(TODAY()-'CLEAN'!G77,"")</f>
        <v/>
      </c>
      <c r="D77" s="22">
        <f>IFERROR(IF('CLEAN'!H77&gt;0,'CLEAN'!J77/'CLEAN'!H77,""),"")</f>
        <v/>
      </c>
      <c r="E77" s="23">
        <f>IFERROR(LN(1+'CLEAN'!J77),"")</f>
        <v/>
      </c>
      <c r="F77" s="24">
        <f>IFERROR(IF('CLEAN'!K77="","",IF('CLEAN'!K77&lt;50000,"low",IF('CLEAN'!K77&lt;120000,"mid","high"))),"")</f>
        <v/>
      </c>
      <c r="G77" s="24">
        <f>IF('CLEAN'!N77="ads",1,0)</f>
        <v/>
      </c>
      <c r="H77" s="24">
        <f>IF(OR('CLEAN'!M77="android",'CLEAN'!M77="ios"),1,0)</f>
        <v/>
      </c>
    </row>
    <row r="78">
      <c r="A78" s="20">
        <f>'CLEAN'!A78</f>
        <v/>
      </c>
      <c r="B78" s="21">
        <f>IFERROR(TODAY()-'CLEAN'!F78,"")</f>
        <v/>
      </c>
      <c r="C78" s="21">
        <f>IFERROR(TODAY()-'CLEAN'!G78,"")</f>
        <v/>
      </c>
      <c r="D78" s="22">
        <f>IFERROR(IF('CLEAN'!H78&gt;0,'CLEAN'!J78/'CLEAN'!H78,""),"")</f>
        <v/>
      </c>
      <c r="E78" s="23">
        <f>IFERROR(LN(1+'CLEAN'!J78),"")</f>
        <v/>
      </c>
      <c r="F78" s="24">
        <f>IFERROR(IF('CLEAN'!K78="","",IF('CLEAN'!K78&lt;50000,"low",IF('CLEAN'!K78&lt;120000,"mid","high"))),"")</f>
        <v/>
      </c>
      <c r="G78" s="24">
        <f>IF('CLEAN'!N78="ads",1,0)</f>
        <v/>
      </c>
      <c r="H78" s="24">
        <f>IF(OR('CLEAN'!M78="android",'CLEAN'!M78="ios"),1,0)</f>
        <v/>
      </c>
    </row>
    <row r="79">
      <c r="A79" s="20">
        <f>'CLEAN'!A79</f>
        <v/>
      </c>
      <c r="B79" s="21">
        <f>IFERROR(TODAY()-'CLEAN'!F79,"")</f>
        <v/>
      </c>
      <c r="C79" s="21">
        <f>IFERROR(TODAY()-'CLEAN'!G79,"")</f>
        <v/>
      </c>
      <c r="D79" s="22">
        <f>IFERROR(IF('CLEAN'!H79&gt;0,'CLEAN'!J79/'CLEAN'!H79,""),"")</f>
        <v/>
      </c>
      <c r="E79" s="23">
        <f>IFERROR(LN(1+'CLEAN'!J79),"")</f>
        <v/>
      </c>
      <c r="F79" s="24">
        <f>IFERROR(IF('CLEAN'!K79="","",IF('CLEAN'!K79&lt;50000,"low",IF('CLEAN'!K79&lt;120000,"mid","high"))),"")</f>
        <v/>
      </c>
      <c r="G79" s="24">
        <f>IF('CLEAN'!N79="ads",1,0)</f>
        <v/>
      </c>
      <c r="H79" s="24">
        <f>IF(OR('CLEAN'!M79="android",'CLEAN'!M79="ios"),1,0)</f>
        <v/>
      </c>
    </row>
    <row r="80">
      <c r="A80" s="20">
        <f>'CLEAN'!A80</f>
        <v/>
      </c>
      <c r="B80" s="21">
        <f>IFERROR(TODAY()-'CLEAN'!F80,"")</f>
        <v/>
      </c>
      <c r="C80" s="21">
        <f>IFERROR(TODAY()-'CLEAN'!G80,"")</f>
        <v/>
      </c>
      <c r="D80" s="22">
        <f>IFERROR(IF('CLEAN'!H80&gt;0,'CLEAN'!J80/'CLEAN'!H80,""),"")</f>
        <v/>
      </c>
      <c r="E80" s="23">
        <f>IFERROR(LN(1+'CLEAN'!J80),"")</f>
        <v/>
      </c>
      <c r="F80" s="24">
        <f>IFERROR(IF('CLEAN'!K80="","",IF('CLEAN'!K80&lt;50000,"low",IF('CLEAN'!K80&lt;120000,"mid","high"))),"")</f>
        <v/>
      </c>
      <c r="G80" s="24">
        <f>IF('CLEAN'!N80="ads",1,0)</f>
        <v/>
      </c>
      <c r="H80" s="24">
        <f>IF(OR('CLEAN'!M80="android",'CLEAN'!M80="ios"),1,0)</f>
        <v/>
      </c>
    </row>
    <row r="81">
      <c r="A81" s="20">
        <f>'CLEAN'!A81</f>
        <v/>
      </c>
      <c r="B81" s="21">
        <f>IFERROR(TODAY()-'CLEAN'!F81,"")</f>
        <v/>
      </c>
      <c r="C81" s="21">
        <f>IFERROR(TODAY()-'CLEAN'!G81,"")</f>
        <v/>
      </c>
      <c r="D81" s="22">
        <f>IFERROR(IF('CLEAN'!H81&gt;0,'CLEAN'!J81/'CLEAN'!H81,""),"")</f>
        <v/>
      </c>
      <c r="E81" s="23">
        <f>IFERROR(LN(1+'CLEAN'!J81),"")</f>
        <v/>
      </c>
      <c r="F81" s="24">
        <f>IFERROR(IF('CLEAN'!K81="","",IF('CLEAN'!K81&lt;50000,"low",IF('CLEAN'!K81&lt;120000,"mid","high"))),"")</f>
        <v/>
      </c>
      <c r="G81" s="24">
        <f>IF('CLEAN'!N81="ads",1,0)</f>
        <v/>
      </c>
      <c r="H81" s="24">
        <f>IF(OR('CLEAN'!M81="android",'CLEAN'!M81="ios"),1,0)</f>
        <v/>
      </c>
    </row>
    <row r="82">
      <c r="A82" s="20">
        <f>'CLEAN'!A82</f>
        <v/>
      </c>
      <c r="B82" s="21">
        <f>IFERROR(TODAY()-'CLEAN'!F82,"")</f>
        <v/>
      </c>
      <c r="C82" s="21">
        <f>IFERROR(TODAY()-'CLEAN'!G82,"")</f>
        <v/>
      </c>
      <c r="D82" s="22">
        <f>IFERROR(IF('CLEAN'!H82&gt;0,'CLEAN'!J82/'CLEAN'!H82,""),"")</f>
        <v/>
      </c>
      <c r="E82" s="23">
        <f>IFERROR(LN(1+'CLEAN'!J82),"")</f>
        <v/>
      </c>
      <c r="F82" s="24">
        <f>IFERROR(IF('CLEAN'!K82="","",IF('CLEAN'!K82&lt;50000,"low",IF('CLEAN'!K82&lt;120000,"mid","high"))),"")</f>
        <v/>
      </c>
      <c r="G82" s="24">
        <f>IF('CLEAN'!N82="ads",1,0)</f>
        <v/>
      </c>
      <c r="H82" s="24">
        <f>IF(OR('CLEAN'!M82="android",'CLEAN'!M82="ios"),1,0)</f>
        <v/>
      </c>
    </row>
    <row r="83">
      <c r="A83" s="20">
        <f>'CLEAN'!A83</f>
        <v/>
      </c>
      <c r="B83" s="21">
        <f>IFERROR(TODAY()-'CLEAN'!F83,"")</f>
        <v/>
      </c>
      <c r="C83" s="21">
        <f>IFERROR(TODAY()-'CLEAN'!G83,"")</f>
        <v/>
      </c>
      <c r="D83" s="22">
        <f>IFERROR(IF('CLEAN'!H83&gt;0,'CLEAN'!J83/'CLEAN'!H83,""),"")</f>
        <v/>
      </c>
      <c r="E83" s="23">
        <f>IFERROR(LN(1+'CLEAN'!J83),"")</f>
        <v/>
      </c>
      <c r="F83" s="24">
        <f>IFERROR(IF('CLEAN'!K83="","",IF('CLEAN'!K83&lt;50000,"low",IF('CLEAN'!K83&lt;120000,"mid","high"))),"")</f>
        <v/>
      </c>
      <c r="G83" s="24">
        <f>IF('CLEAN'!N83="ads",1,0)</f>
        <v/>
      </c>
      <c r="H83" s="24">
        <f>IF(OR('CLEAN'!M83="android",'CLEAN'!M83="ios"),1,0)</f>
        <v/>
      </c>
    </row>
    <row r="84">
      <c r="A84" s="20">
        <f>'CLEAN'!A84</f>
        <v/>
      </c>
      <c r="B84" s="21">
        <f>IFERROR(TODAY()-'CLEAN'!F84,"")</f>
        <v/>
      </c>
      <c r="C84" s="21">
        <f>IFERROR(TODAY()-'CLEAN'!G84,"")</f>
        <v/>
      </c>
      <c r="D84" s="22">
        <f>IFERROR(IF('CLEAN'!H84&gt;0,'CLEAN'!J84/'CLEAN'!H84,""),"")</f>
        <v/>
      </c>
      <c r="E84" s="23">
        <f>IFERROR(LN(1+'CLEAN'!J84),"")</f>
        <v/>
      </c>
      <c r="F84" s="24">
        <f>IFERROR(IF('CLEAN'!K84="","",IF('CLEAN'!K84&lt;50000,"low",IF('CLEAN'!K84&lt;120000,"mid","high"))),"")</f>
        <v/>
      </c>
      <c r="G84" s="24">
        <f>IF('CLEAN'!N84="ads",1,0)</f>
        <v/>
      </c>
      <c r="H84" s="24">
        <f>IF(OR('CLEAN'!M84="android",'CLEAN'!M84="ios"),1,0)</f>
        <v/>
      </c>
    </row>
    <row r="85">
      <c r="A85" s="20">
        <f>'CLEAN'!A85</f>
        <v/>
      </c>
      <c r="B85" s="21">
        <f>IFERROR(TODAY()-'CLEAN'!F85,"")</f>
        <v/>
      </c>
      <c r="C85" s="21">
        <f>IFERROR(TODAY()-'CLEAN'!G85,"")</f>
        <v/>
      </c>
      <c r="D85" s="22">
        <f>IFERROR(IF('CLEAN'!H85&gt;0,'CLEAN'!J85/'CLEAN'!H85,""),"")</f>
        <v/>
      </c>
      <c r="E85" s="23">
        <f>IFERROR(LN(1+'CLEAN'!J85),"")</f>
        <v/>
      </c>
      <c r="F85" s="24">
        <f>IFERROR(IF('CLEAN'!K85="","",IF('CLEAN'!K85&lt;50000,"low",IF('CLEAN'!K85&lt;120000,"mid","high"))),"")</f>
        <v/>
      </c>
      <c r="G85" s="24">
        <f>IF('CLEAN'!N85="ads",1,0)</f>
        <v/>
      </c>
      <c r="H85" s="24">
        <f>IF(OR('CLEAN'!M85="android",'CLEAN'!M85="ios"),1,0)</f>
        <v/>
      </c>
    </row>
    <row r="86">
      <c r="A86" s="20">
        <f>'CLEAN'!A86</f>
        <v/>
      </c>
      <c r="B86" s="21">
        <f>IFERROR(TODAY()-'CLEAN'!F86,"")</f>
        <v/>
      </c>
      <c r="C86" s="21">
        <f>IFERROR(TODAY()-'CLEAN'!G86,"")</f>
        <v/>
      </c>
      <c r="D86" s="22">
        <f>IFERROR(IF('CLEAN'!H86&gt;0,'CLEAN'!J86/'CLEAN'!H86,""),"")</f>
        <v/>
      </c>
      <c r="E86" s="23">
        <f>IFERROR(LN(1+'CLEAN'!J86),"")</f>
        <v/>
      </c>
      <c r="F86" s="24">
        <f>IFERROR(IF('CLEAN'!K86="","",IF('CLEAN'!K86&lt;50000,"low",IF('CLEAN'!K86&lt;120000,"mid","high"))),"")</f>
        <v/>
      </c>
      <c r="G86" s="24">
        <f>IF('CLEAN'!N86="ads",1,0)</f>
        <v/>
      </c>
      <c r="H86" s="24">
        <f>IF(OR('CLEAN'!M86="android",'CLEAN'!M86="ios"),1,0)</f>
        <v/>
      </c>
    </row>
    <row r="87">
      <c r="A87" s="20">
        <f>'CLEAN'!A87</f>
        <v/>
      </c>
      <c r="B87" s="21">
        <f>IFERROR(TODAY()-'CLEAN'!F87,"")</f>
        <v/>
      </c>
      <c r="C87" s="21">
        <f>IFERROR(TODAY()-'CLEAN'!G87,"")</f>
        <v/>
      </c>
      <c r="D87" s="22">
        <f>IFERROR(IF('CLEAN'!H87&gt;0,'CLEAN'!J87/'CLEAN'!H87,""),"")</f>
        <v/>
      </c>
      <c r="E87" s="23">
        <f>IFERROR(LN(1+'CLEAN'!J87),"")</f>
        <v/>
      </c>
      <c r="F87" s="24">
        <f>IFERROR(IF('CLEAN'!K87="","",IF('CLEAN'!K87&lt;50000,"low",IF('CLEAN'!K87&lt;120000,"mid","high"))),"")</f>
        <v/>
      </c>
      <c r="G87" s="24">
        <f>IF('CLEAN'!N87="ads",1,0)</f>
        <v/>
      </c>
      <c r="H87" s="24">
        <f>IF(OR('CLEAN'!M87="android",'CLEAN'!M87="ios"),1,0)</f>
        <v/>
      </c>
    </row>
    <row r="88">
      <c r="A88" s="20">
        <f>'CLEAN'!A88</f>
        <v/>
      </c>
      <c r="B88" s="21">
        <f>IFERROR(TODAY()-'CLEAN'!F88,"")</f>
        <v/>
      </c>
      <c r="C88" s="21">
        <f>IFERROR(TODAY()-'CLEAN'!G88,"")</f>
        <v/>
      </c>
      <c r="D88" s="22">
        <f>IFERROR(IF('CLEAN'!H88&gt;0,'CLEAN'!J88/'CLEAN'!H88,""),"")</f>
        <v/>
      </c>
      <c r="E88" s="23">
        <f>IFERROR(LN(1+'CLEAN'!J88),"")</f>
        <v/>
      </c>
      <c r="F88" s="24">
        <f>IFERROR(IF('CLEAN'!K88="","",IF('CLEAN'!K88&lt;50000,"low",IF('CLEAN'!K88&lt;120000,"mid","high"))),"")</f>
        <v/>
      </c>
      <c r="G88" s="24">
        <f>IF('CLEAN'!N88="ads",1,0)</f>
        <v/>
      </c>
      <c r="H88" s="24">
        <f>IF(OR('CLEAN'!M88="android",'CLEAN'!M88="ios"),1,0)</f>
        <v/>
      </c>
    </row>
    <row r="89">
      <c r="A89" s="20">
        <f>'CLEAN'!A89</f>
        <v/>
      </c>
      <c r="B89" s="21">
        <f>IFERROR(TODAY()-'CLEAN'!F89,"")</f>
        <v/>
      </c>
      <c r="C89" s="21">
        <f>IFERROR(TODAY()-'CLEAN'!G89,"")</f>
        <v/>
      </c>
      <c r="D89" s="22">
        <f>IFERROR(IF('CLEAN'!H89&gt;0,'CLEAN'!J89/'CLEAN'!H89,""),"")</f>
        <v/>
      </c>
      <c r="E89" s="23">
        <f>IFERROR(LN(1+'CLEAN'!J89),"")</f>
        <v/>
      </c>
      <c r="F89" s="24">
        <f>IFERROR(IF('CLEAN'!K89="","",IF('CLEAN'!K89&lt;50000,"low",IF('CLEAN'!K89&lt;120000,"mid","high"))),"")</f>
        <v/>
      </c>
      <c r="G89" s="24">
        <f>IF('CLEAN'!N89="ads",1,0)</f>
        <v/>
      </c>
      <c r="H89" s="24">
        <f>IF(OR('CLEAN'!M89="android",'CLEAN'!M89="ios"),1,0)</f>
        <v/>
      </c>
    </row>
    <row r="90">
      <c r="A90" s="20">
        <f>'CLEAN'!A90</f>
        <v/>
      </c>
      <c r="B90" s="21">
        <f>IFERROR(TODAY()-'CLEAN'!F90,"")</f>
        <v/>
      </c>
      <c r="C90" s="21">
        <f>IFERROR(TODAY()-'CLEAN'!G90,"")</f>
        <v/>
      </c>
      <c r="D90" s="22">
        <f>IFERROR(IF('CLEAN'!H90&gt;0,'CLEAN'!J90/'CLEAN'!H90,""),"")</f>
        <v/>
      </c>
      <c r="E90" s="23">
        <f>IFERROR(LN(1+'CLEAN'!J90),"")</f>
        <v/>
      </c>
      <c r="F90" s="24">
        <f>IFERROR(IF('CLEAN'!K90="","",IF('CLEAN'!K90&lt;50000,"low",IF('CLEAN'!K90&lt;120000,"mid","high"))),"")</f>
        <v/>
      </c>
      <c r="G90" s="24">
        <f>IF('CLEAN'!N90="ads",1,0)</f>
        <v/>
      </c>
      <c r="H90" s="24">
        <f>IF(OR('CLEAN'!M90="android",'CLEAN'!M90="ios"),1,0)</f>
        <v/>
      </c>
    </row>
    <row r="91">
      <c r="A91" s="20">
        <f>'CLEAN'!A91</f>
        <v/>
      </c>
      <c r="B91" s="21">
        <f>IFERROR(TODAY()-'CLEAN'!F91,"")</f>
        <v/>
      </c>
      <c r="C91" s="21">
        <f>IFERROR(TODAY()-'CLEAN'!G91,"")</f>
        <v/>
      </c>
      <c r="D91" s="22">
        <f>IFERROR(IF('CLEAN'!H91&gt;0,'CLEAN'!J91/'CLEAN'!H91,""),"")</f>
        <v/>
      </c>
      <c r="E91" s="23">
        <f>IFERROR(LN(1+'CLEAN'!J91),"")</f>
        <v/>
      </c>
      <c r="F91" s="24">
        <f>IFERROR(IF('CLEAN'!K91="","",IF('CLEAN'!K91&lt;50000,"low",IF('CLEAN'!K91&lt;120000,"mid","high"))),"")</f>
        <v/>
      </c>
      <c r="G91" s="24">
        <f>IF('CLEAN'!N91="ads",1,0)</f>
        <v/>
      </c>
      <c r="H91" s="24">
        <f>IF(OR('CLEAN'!M91="android",'CLEAN'!M91="ios"),1,0)</f>
        <v/>
      </c>
    </row>
    <row r="92">
      <c r="A92" s="20">
        <f>'CLEAN'!A92</f>
        <v/>
      </c>
      <c r="B92" s="21">
        <f>IFERROR(TODAY()-'CLEAN'!F92,"")</f>
        <v/>
      </c>
      <c r="C92" s="21">
        <f>IFERROR(TODAY()-'CLEAN'!G92,"")</f>
        <v/>
      </c>
      <c r="D92" s="22">
        <f>IFERROR(IF('CLEAN'!H92&gt;0,'CLEAN'!J92/'CLEAN'!H92,""),"")</f>
        <v/>
      </c>
      <c r="E92" s="23">
        <f>IFERROR(LN(1+'CLEAN'!J92),"")</f>
        <v/>
      </c>
      <c r="F92" s="24">
        <f>IFERROR(IF('CLEAN'!K92="","",IF('CLEAN'!K92&lt;50000,"low",IF('CLEAN'!K92&lt;120000,"mid","high"))),"")</f>
        <v/>
      </c>
      <c r="G92" s="24">
        <f>IF('CLEAN'!N92="ads",1,0)</f>
        <v/>
      </c>
      <c r="H92" s="24">
        <f>IF(OR('CLEAN'!M92="android",'CLEAN'!M92="ios"),1,0)</f>
        <v/>
      </c>
    </row>
    <row r="93">
      <c r="A93" s="20">
        <f>'CLEAN'!A93</f>
        <v/>
      </c>
      <c r="B93" s="21">
        <f>IFERROR(TODAY()-'CLEAN'!F93,"")</f>
        <v/>
      </c>
      <c r="C93" s="21">
        <f>IFERROR(TODAY()-'CLEAN'!G93,"")</f>
        <v/>
      </c>
      <c r="D93" s="22">
        <f>IFERROR(IF('CLEAN'!H93&gt;0,'CLEAN'!J93/'CLEAN'!H93,""),"")</f>
        <v/>
      </c>
      <c r="E93" s="23">
        <f>IFERROR(LN(1+'CLEAN'!J93),"")</f>
        <v/>
      </c>
      <c r="F93" s="24">
        <f>IFERROR(IF('CLEAN'!K93="","",IF('CLEAN'!K93&lt;50000,"low",IF('CLEAN'!K93&lt;120000,"mid","high"))),"")</f>
        <v/>
      </c>
      <c r="G93" s="24">
        <f>IF('CLEAN'!N93="ads",1,0)</f>
        <v/>
      </c>
      <c r="H93" s="24">
        <f>IF(OR('CLEAN'!M93="android",'CLEAN'!M93="ios"),1,0)</f>
        <v/>
      </c>
    </row>
    <row r="94">
      <c r="A94" s="20">
        <f>'CLEAN'!A94</f>
        <v/>
      </c>
      <c r="B94" s="21">
        <f>IFERROR(TODAY()-'CLEAN'!F94,"")</f>
        <v/>
      </c>
      <c r="C94" s="21">
        <f>IFERROR(TODAY()-'CLEAN'!G94,"")</f>
        <v/>
      </c>
      <c r="D94" s="22">
        <f>IFERROR(IF('CLEAN'!H94&gt;0,'CLEAN'!J94/'CLEAN'!H94,""),"")</f>
        <v/>
      </c>
      <c r="E94" s="23">
        <f>IFERROR(LN(1+'CLEAN'!J94),"")</f>
        <v/>
      </c>
      <c r="F94" s="24">
        <f>IFERROR(IF('CLEAN'!K94="","",IF('CLEAN'!K94&lt;50000,"low",IF('CLEAN'!K94&lt;120000,"mid","high"))),"")</f>
        <v/>
      </c>
      <c r="G94" s="24">
        <f>IF('CLEAN'!N94="ads",1,0)</f>
        <v/>
      </c>
      <c r="H94" s="24">
        <f>IF(OR('CLEAN'!M94="android",'CLEAN'!M94="ios"),1,0)</f>
        <v/>
      </c>
    </row>
    <row r="95">
      <c r="A95" s="20">
        <f>'CLEAN'!A95</f>
        <v/>
      </c>
      <c r="B95" s="21">
        <f>IFERROR(TODAY()-'CLEAN'!F95,"")</f>
        <v/>
      </c>
      <c r="C95" s="21">
        <f>IFERROR(TODAY()-'CLEAN'!G95,"")</f>
        <v/>
      </c>
      <c r="D95" s="22">
        <f>IFERROR(IF('CLEAN'!H95&gt;0,'CLEAN'!J95/'CLEAN'!H95,""),"")</f>
        <v/>
      </c>
      <c r="E95" s="23">
        <f>IFERROR(LN(1+'CLEAN'!J95),"")</f>
        <v/>
      </c>
      <c r="F95" s="24">
        <f>IFERROR(IF('CLEAN'!K95="","",IF('CLEAN'!K95&lt;50000,"low",IF('CLEAN'!K95&lt;120000,"mid","high"))),"")</f>
        <v/>
      </c>
      <c r="G95" s="24">
        <f>IF('CLEAN'!N95="ads",1,0)</f>
        <v/>
      </c>
      <c r="H95" s="24">
        <f>IF(OR('CLEAN'!M95="android",'CLEAN'!M95="ios"),1,0)</f>
        <v/>
      </c>
    </row>
    <row r="96">
      <c r="A96" s="20">
        <f>'CLEAN'!A96</f>
        <v/>
      </c>
      <c r="B96" s="21">
        <f>IFERROR(TODAY()-'CLEAN'!F96,"")</f>
        <v/>
      </c>
      <c r="C96" s="21">
        <f>IFERROR(TODAY()-'CLEAN'!G96,"")</f>
        <v/>
      </c>
      <c r="D96" s="22">
        <f>IFERROR(IF('CLEAN'!H96&gt;0,'CLEAN'!J96/'CLEAN'!H96,""),"")</f>
        <v/>
      </c>
      <c r="E96" s="23">
        <f>IFERROR(LN(1+'CLEAN'!J96),"")</f>
        <v/>
      </c>
      <c r="F96" s="24">
        <f>IFERROR(IF('CLEAN'!K96="","",IF('CLEAN'!K96&lt;50000,"low",IF('CLEAN'!K96&lt;120000,"mid","high"))),"")</f>
        <v/>
      </c>
      <c r="G96" s="24">
        <f>IF('CLEAN'!N96="ads",1,0)</f>
        <v/>
      </c>
      <c r="H96" s="24">
        <f>IF(OR('CLEAN'!M96="android",'CLEAN'!M96="ios"),1,0)</f>
        <v/>
      </c>
    </row>
    <row r="97">
      <c r="A97" s="20">
        <f>'CLEAN'!A97</f>
        <v/>
      </c>
      <c r="B97" s="21">
        <f>IFERROR(TODAY()-'CLEAN'!F97,"")</f>
        <v/>
      </c>
      <c r="C97" s="21">
        <f>IFERROR(TODAY()-'CLEAN'!G97,"")</f>
        <v/>
      </c>
      <c r="D97" s="22">
        <f>IFERROR(IF('CLEAN'!H97&gt;0,'CLEAN'!J97/'CLEAN'!H97,""),"")</f>
        <v/>
      </c>
      <c r="E97" s="23">
        <f>IFERROR(LN(1+'CLEAN'!J97),"")</f>
        <v/>
      </c>
      <c r="F97" s="24">
        <f>IFERROR(IF('CLEAN'!K97="","",IF('CLEAN'!K97&lt;50000,"low",IF('CLEAN'!K97&lt;120000,"mid","high"))),"")</f>
        <v/>
      </c>
      <c r="G97" s="24">
        <f>IF('CLEAN'!N97="ads",1,0)</f>
        <v/>
      </c>
      <c r="H97" s="24">
        <f>IF(OR('CLEAN'!M97="android",'CLEAN'!M97="ios"),1,0)</f>
        <v/>
      </c>
    </row>
    <row r="98">
      <c r="A98" s="20">
        <f>'CLEAN'!A98</f>
        <v/>
      </c>
      <c r="B98" s="21">
        <f>IFERROR(TODAY()-'CLEAN'!F98,"")</f>
        <v/>
      </c>
      <c r="C98" s="21">
        <f>IFERROR(TODAY()-'CLEAN'!G98,"")</f>
        <v/>
      </c>
      <c r="D98" s="22">
        <f>IFERROR(IF('CLEAN'!H98&gt;0,'CLEAN'!J98/'CLEAN'!H98,""),"")</f>
        <v/>
      </c>
      <c r="E98" s="23">
        <f>IFERROR(LN(1+'CLEAN'!J98),"")</f>
        <v/>
      </c>
      <c r="F98" s="24">
        <f>IFERROR(IF('CLEAN'!K98="","",IF('CLEAN'!K98&lt;50000,"low",IF('CLEAN'!K98&lt;120000,"mid","high"))),"")</f>
        <v/>
      </c>
      <c r="G98" s="24">
        <f>IF('CLEAN'!N98="ads",1,0)</f>
        <v/>
      </c>
      <c r="H98" s="24">
        <f>IF(OR('CLEAN'!M98="android",'CLEAN'!M98="ios"),1,0)</f>
        <v/>
      </c>
    </row>
    <row r="99">
      <c r="A99" s="20">
        <f>'CLEAN'!A99</f>
        <v/>
      </c>
      <c r="B99" s="21">
        <f>IFERROR(TODAY()-'CLEAN'!F99,"")</f>
        <v/>
      </c>
      <c r="C99" s="21">
        <f>IFERROR(TODAY()-'CLEAN'!G99,"")</f>
        <v/>
      </c>
      <c r="D99" s="22">
        <f>IFERROR(IF('CLEAN'!H99&gt;0,'CLEAN'!J99/'CLEAN'!H99,""),"")</f>
        <v/>
      </c>
      <c r="E99" s="23">
        <f>IFERROR(LN(1+'CLEAN'!J99),"")</f>
        <v/>
      </c>
      <c r="F99" s="24">
        <f>IFERROR(IF('CLEAN'!K99="","",IF('CLEAN'!K99&lt;50000,"low",IF('CLEAN'!K99&lt;120000,"mid","high"))),"")</f>
        <v/>
      </c>
      <c r="G99" s="24">
        <f>IF('CLEAN'!N99="ads",1,0)</f>
        <v/>
      </c>
      <c r="H99" s="24">
        <f>IF(OR('CLEAN'!M99="android",'CLEAN'!M99="ios"),1,0)</f>
        <v/>
      </c>
    </row>
    <row r="100">
      <c r="A100" s="20">
        <f>'CLEAN'!A100</f>
        <v/>
      </c>
      <c r="B100" s="21">
        <f>IFERROR(TODAY()-'CLEAN'!F100,"")</f>
        <v/>
      </c>
      <c r="C100" s="21">
        <f>IFERROR(TODAY()-'CLEAN'!G100,"")</f>
        <v/>
      </c>
      <c r="D100" s="22">
        <f>IFERROR(IF('CLEAN'!H100&gt;0,'CLEAN'!J100/'CLEAN'!H100,""),"")</f>
        <v/>
      </c>
      <c r="E100" s="23">
        <f>IFERROR(LN(1+'CLEAN'!J100),"")</f>
        <v/>
      </c>
      <c r="F100" s="24">
        <f>IFERROR(IF('CLEAN'!K100="","",IF('CLEAN'!K100&lt;50000,"low",IF('CLEAN'!K100&lt;120000,"mid","high"))),"")</f>
        <v/>
      </c>
      <c r="G100" s="24">
        <f>IF('CLEAN'!N100="ads",1,0)</f>
        <v/>
      </c>
      <c r="H100" s="24">
        <f>IF(OR('CLEAN'!M100="android",'CLEAN'!M100="ios"),1,0)</f>
        <v/>
      </c>
    </row>
    <row r="101">
      <c r="A101" s="20">
        <f>'CLEAN'!A101</f>
        <v/>
      </c>
      <c r="B101" s="21">
        <f>IFERROR(TODAY()-'CLEAN'!F101,"")</f>
        <v/>
      </c>
      <c r="C101" s="21">
        <f>IFERROR(TODAY()-'CLEAN'!G101,"")</f>
        <v/>
      </c>
      <c r="D101" s="22">
        <f>IFERROR(IF('CLEAN'!H101&gt;0,'CLEAN'!J101/'CLEAN'!H101,""),"")</f>
        <v/>
      </c>
      <c r="E101" s="23">
        <f>IFERROR(LN(1+'CLEAN'!J101),"")</f>
        <v/>
      </c>
      <c r="F101" s="24">
        <f>IFERROR(IF('CLEAN'!K101="","",IF('CLEAN'!K101&lt;50000,"low",IF('CLEAN'!K101&lt;120000,"mid","high"))),"")</f>
        <v/>
      </c>
      <c r="G101" s="24">
        <f>IF('CLEAN'!N101="ads",1,0)</f>
        <v/>
      </c>
      <c r="H101" s="24">
        <f>IF(OR('CLEAN'!M101="android",'CLEAN'!M101="ios"),1,0)</f>
        <v/>
      </c>
    </row>
    <row r="102">
      <c r="A102" s="20">
        <f>'CLEAN'!A102</f>
        <v/>
      </c>
      <c r="B102" s="21">
        <f>IFERROR(TODAY()-'CLEAN'!F102,"")</f>
        <v/>
      </c>
      <c r="C102" s="21">
        <f>IFERROR(TODAY()-'CLEAN'!G102,"")</f>
        <v/>
      </c>
      <c r="D102" s="22">
        <f>IFERROR(IF('CLEAN'!H102&gt;0,'CLEAN'!J102/'CLEAN'!H102,""),"")</f>
        <v/>
      </c>
      <c r="E102" s="23">
        <f>IFERROR(LN(1+'CLEAN'!J102),"")</f>
        <v/>
      </c>
      <c r="F102" s="24">
        <f>IFERROR(IF('CLEAN'!K102="","",IF('CLEAN'!K102&lt;50000,"low",IF('CLEAN'!K102&lt;120000,"mid","high"))),"")</f>
        <v/>
      </c>
      <c r="G102" s="24">
        <f>IF('CLEAN'!N102="ads",1,0)</f>
        <v/>
      </c>
      <c r="H102" s="24">
        <f>IF(OR('CLEAN'!M102="android",'CLEAN'!M102="ios"),1,0)</f>
        <v/>
      </c>
    </row>
    <row r="103">
      <c r="A103" s="20">
        <f>'CLEAN'!A103</f>
        <v/>
      </c>
      <c r="B103" s="21">
        <f>IFERROR(TODAY()-'CLEAN'!F103,"")</f>
        <v/>
      </c>
      <c r="C103" s="21">
        <f>IFERROR(TODAY()-'CLEAN'!G103,"")</f>
        <v/>
      </c>
      <c r="D103" s="22">
        <f>IFERROR(IF('CLEAN'!H103&gt;0,'CLEAN'!J103/'CLEAN'!H103,""),"")</f>
        <v/>
      </c>
      <c r="E103" s="23">
        <f>IFERROR(LN(1+'CLEAN'!J103),"")</f>
        <v/>
      </c>
      <c r="F103" s="24">
        <f>IFERROR(IF('CLEAN'!K103="","",IF('CLEAN'!K103&lt;50000,"low",IF('CLEAN'!K103&lt;120000,"mid","high"))),"")</f>
        <v/>
      </c>
      <c r="G103" s="24">
        <f>IF('CLEAN'!N103="ads",1,0)</f>
        <v/>
      </c>
      <c r="H103" s="24">
        <f>IF(OR('CLEAN'!M103="android",'CLEAN'!M103="ios"),1,0)</f>
        <v/>
      </c>
    </row>
    <row r="104">
      <c r="A104" s="20">
        <f>'CLEAN'!A104</f>
        <v/>
      </c>
      <c r="B104" s="21">
        <f>IFERROR(TODAY()-'CLEAN'!F104,"")</f>
        <v/>
      </c>
      <c r="C104" s="21">
        <f>IFERROR(TODAY()-'CLEAN'!G104,"")</f>
        <v/>
      </c>
      <c r="D104" s="22">
        <f>IFERROR(IF('CLEAN'!H104&gt;0,'CLEAN'!J104/'CLEAN'!H104,""),"")</f>
        <v/>
      </c>
      <c r="E104" s="23">
        <f>IFERROR(LN(1+'CLEAN'!J104),"")</f>
        <v/>
      </c>
      <c r="F104" s="24">
        <f>IFERROR(IF('CLEAN'!K104="","",IF('CLEAN'!K104&lt;50000,"low",IF('CLEAN'!K104&lt;120000,"mid","high"))),"")</f>
        <v/>
      </c>
      <c r="G104" s="24">
        <f>IF('CLEAN'!N104="ads",1,0)</f>
        <v/>
      </c>
      <c r="H104" s="24">
        <f>IF(OR('CLEAN'!M104="android",'CLEAN'!M104="ios"),1,0)</f>
        <v/>
      </c>
    </row>
    <row r="105">
      <c r="A105" s="20">
        <f>'CLEAN'!A105</f>
        <v/>
      </c>
      <c r="B105" s="21">
        <f>IFERROR(TODAY()-'CLEAN'!F105,"")</f>
        <v/>
      </c>
      <c r="C105" s="21">
        <f>IFERROR(TODAY()-'CLEAN'!G105,"")</f>
        <v/>
      </c>
      <c r="D105" s="22">
        <f>IFERROR(IF('CLEAN'!H105&gt;0,'CLEAN'!J105/'CLEAN'!H105,""),"")</f>
        <v/>
      </c>
      <c r="E105" s="23">
        <f>IFERROR(LN(1+'CLEAN'!J105),"")</f>
        <v/>
      </c>
      <c r="F105" s="24">
        <f>IFERROR(IF('CLEAN'!K105="","",IF('CLEAN'!K105&lt;50000,"low",IF('CLEAN'!K105&lt;120000,"mid","high"))),"")</f>
        <v/>
      </c>
      <c r="G105" s="24">
        <f>IF('CLEAN'!N105="ads",1,0)</f>
        <v/>
      </c>
      <c r="H105" s="24">
        <f>IF(OR('CLEAN'!M105="android",'CLEAN'!M105="ios"),1,0)</f>
        <v/>
      </c>
    </row>
    <row r="106">
      <c r="A106" s="20">
        <f>'CLEAN'!A106</f>
        <v/>
      </c>
      <c r="B106" s="21">
        <f>IFERROR(TODAY()-'CLEAN'!F106,"")</f>
        <v/>
      </c>
      <c r="C106" s="21">
        <f>IFERROR(TODAY()-'CLEAN'!G106,"")</f>
        <v/>
      </c>
      <c r="D106" s="22">
        <f>IFERROR(IF('CLEAN'!H106&gt;0,'CLEAN'!J106/'CLEAN'!H106,""),"")</f>
        <v/>
      </c>
      <c r="E106" s="23">
        <f>IFERROR(LN(1+'CLEAN'!J106),"")</f>
        <v/>
      </c>
      <c r="F106" s="24">
        <f>IFERROR(IF('CLEAN'!K106="","",IF('CLEAN'!K106&lt;50000,"low",IF('CLEAN'!K106&lt;120000,"mid","high"))),"")</f>
        <v/>
      </c>
      <c r="G106" s="24">
        <f>IF('CLEAN'!N106="ads",1,0)</f>
        <v/>
      </c>
      <c r="H106" s="24">
        <f>IF(OR('CLEAN'!M106="android",'CLEAN'!M106="ios"),1,0)</f>
        <v/>
      </c>
    </row>
    <row r="107">
      <c r="A107" s="20">
        <f>'CLEAN'!A107</f>
        <v/>
      </c>
      <c r="B107" s="21">
        <f>IFERROR(TODAY()-'CLEAN'!F107,"")</f>
        <v/>
      </c>
      <c r="C107" s="21">
        <f>IFERROR(TODAY()-'CLEAN'!G107,"")</f>
        <v/>
      </c>
      <c r="D107" s="22">
        <f>IFERROR(IF('CLEAN'!H107&gt;0,'CLEAN'!J107/'CLEAN'!H107,""),"")</f>
        <v/>
      </c>
      <c r="E107" s="23">
        <f>IFERROR(LN(1+'CLEAN'!J107),"")</f>
        <v/>
      </c>
      <c r="F107" s="24">
        <f>IFERROR(IF('CLEAN'!K107="","",IF('CLEAN'!K107&lt;50000,"low",IF('CLEAN'!K107&lt;120000,"mid","high"))),"")</f>
        <v/>
      </c>
      <c r="G107" s="24">
        <f>IF('CLEAN'!N107="ads",1,0)</f>
        <v/>
      </c>
      <c r="H107" s="24">
        <f>IF(OR('CLEAN'!M107="android",'CLEAN'!M107="ios"),1,0)</f>
        <v/>
      </c>
    </row>
    <row r="108">
      <c r="A108" s="20">
        <f>'CLEAN'!A108</f>
        <v/>
      </c>
      <c r="B108" s="21">
        <f>IFERROR(TODAY()-'CLEAN'!F108,"")</f>
        <v/>
      </c>
      <c r="C108" s="21">
        <f>IFERROR(TODAY()-'CLEAN'!G108,"")</f>
        <v/>
      </c>
      <c r="D108" s="22">
        <f>IFERROR(IF('CLEAN'!H108&gt;0,'CLEAN'!J108/'CLEAN'!H108,""),"")</f>
        <v/>
      </c>
      <c r="E108" s="23">
        <f>IFERROR(LN(1+'CLEAN'!J108),"")</f>
        <v/>
      </c>
      <c r="F108" s="24">
        <f>IFERROR(IF('CLEAN'!K108="","",IF('CLEAN'!K108&lt;50000,"low",IF('CLEAN'!K108&lt;120000,"mid","high"))),"")</f>
        <v/>
      </c>
      <c r="G108" s="24">
        <f>IF('CLEAN'!N108="ads",1,0)</f>
        <v/>
      </c>
      <c r="H108" s="24">
        <f>IF(OR('CLEAN'!M108="android",'CLEAN'!M108="ios"),1,0)</f>
        <v/>
      </c>
    </row>
    <row r="109">
      <c r="A109" s="20">
        <f>'CLEAN'!A109</f>
        <v/>
      </c>
      <c r="B109" s="21">
        <f>IFERROR(TODAY()-'CLEAN'!F109,"")</f>
        <v/>
      </c>
      <c r="C109" s="21">
        <f>IFERROR(TODAY()-'CLEAN'!G109,"")</f>
        <v/>
      </c>
      <c r="D109" s="22">
        <f>IFERROR(IF('CLEAN'!H109&gt;0,'CLEAN'!J109/'CLEAN'!H109,""),"")</f>
        <v/>
      </c>
      <c r="E109" s="23">
        <f>IFERROR(LN(1+'CLEAN'!J109),"")</f>
        <v/>
      </c>
      <c r="F109" s="24">
        <f>IFERROR(IF('CLEAN'!K109="","",IF('CLEAN'!K109&lt;50000,"low",IF('CLEAN'!K109&lt;120000,"mid","high"))),"")</f>
        <v/>
      </c>
      <c r="G109" s="24">
        <f>IF('CLEAN'!N109="ads",1,0)</f>
        <v/>
      </c>
      <c r="H109" s="24">
        <f>IF(OR('CLEAN'!M109="android",'CLEAN'!M109="ios"),1,0)</f>
        <v/>
      </c>
    </row>
    <row r="110">
      <c r="A110" s="20">
        <f>'CLEAN'!A110</f>
        <v/>
      </c>
      <c r="B110" s="21">
        <f>IFERROR(TODAY()-'CLEAN'!F110,"")</f>
        <v/>
      </c>
      <c r="C110" s="21">
        <f>IFERROR(TODAY()-'CLEAN'!G110,"")</f>
        <v/>
      </c>
      <c r="D110" s="22">
        <f>IFERROR(IF('CLEAN'!H110&gt;0,'CLEAN'!J110/'CLEAN'!H110,""),"")</f>
        <v/>
      </c>
      <c r="E110" s="23">
        <f>IFERROR(LN(1+'CLEAN'!J110),"")</f>
        <v/>
      </c>
      <c r="F110" s="24">
        <f>IFERROR(IF('CLEAN'!K110="","",IF('CLEAN'!K110&lt;50000,"low",IF('CLEAN'!K110&lt;120000,"mid","high"))),"")</f>
        <v/>
      </c>
      <c r="G110" s="24">
        <f>IF('CLEAN'!N110="ads",1,0)</f>
        <v/>
      </c>
      <c r="H110" s="24">
        <f>IF(OR('CLEAN'!M110="android",'CLEAN'!M110="ios"),1,0)</f>
        <v/>
      </c>
    </row>
    <row r="111">
      <c r="A111" s="20">
        <f>'CLEAN'!A111</f>
        <v/>
      </c>
      <c r="B111" s="21">
        <f>IFERROR(TODAY()-'CLEAN'!F111,"")</f>
        <v/>
      </c>
      <c r="C111" s="21">
        <f>IFERROR(TODAY()-'CLEAN'!G111,"")</f>
        <v/>
      </c>
      <c r="D111" s="22">
        <f>IFERROR(IF('CLEAN'!H111&gt;0,'CLEAN'!J111/'CLEAN'!H111,""),"")</f>
        <v/>
      </c>
      <c r="E111" s="23">
        <f>IFERROR(LN(1+'CLEAN'!J111),"")</f>
        <v/>
      </c>
      <c r="F111" s="24">
        <f>IFERROR(IF('CLEAN'!K111="","",IF('CLEAN'!K111&lt;50000,"low",IF('CLEAN'!K111&lt;120000,"mid","high"))),"")</f>
        <v/>
      </c>
      <c r="G111" s="24">
        <f>IF('CLEAN'!N111="ads",1,0)</f>
        <v/>
      </c>
      <c r="H111" s="24">
        <f>IF(OR('CLEAN'!M111="android",'CLEAN'!M111="ios"),1,0)</f>
        <v/>
      </c>
    </row>
    <row r="112">
      <c r="A112" s="20">
        <f>'CLEAN'!A112</f>
        <v/>
      </c>
      <c r="B112" s="21">
        <f>IFERROR(TODAY()-'CLEAN'!F112,"")</f>
        <v/>
      </c>
      <c r="C112" s="21">
        <f>IFERROR(TODAY()-'CLEAN'!G112,"")</f>
        <v/>
      </c>
      <c r="D112" s="22">
        <f>IFERROR(IF('CLEAN'!H112&gt;0,'CLEAN'!J112/'CLEAN'!H112,""),"")</f>
        <v/>
      </c>
      <c r="E112" s="23">
        <f>IFERROR(LN(1+'CLEAN'!J112),"")</f>
        <v/>
      </c>
      <c r="F112" s="24">
        <f>IFERROR(IF('CLEAN'!K112="","",IF('CLEAN'!K112&lt;50000,"low",IF('CLEAN'!K112&lt;120000,"mid","high"))),"")</f>
        <v/>
      </c>
      <c r="G112" s="24">
        <f>IF('CLEAN'!N112="ads",1,0)</f>
        <v/>
      </c>
      <c r="H112" s="24">
        <f>IF(OR('CLEAN'!M112="android",'CLEAN'!M112="ios"),1,0)</f>
        <v/>
      </c>
    </row>
    <row r="113">
      <c r="A113" s="20">
        <f>'CLEAN'!A113</f>
        <v/>
      </c>
      <c r="B113" s="21">
        <f>IFERROR(TODAY()-'CLEAN'!F113,"")</f>
        <v/>
      </c>
      <c r="C113" s="21">
        <f>IFERROR(TODAY()-'CLEAN'!G113,"")</f>
        <v/>
      </c>
      <c r="D113" s="22">
        <f>IFERROR(IF('CLEAN'!H113&gt;0,'CLEAN'!J113/'CLEAN'!H113,""),"")</f>
        <v/>
      </c>
      <c r="E113" s="23">
        <f>IFERROR(LN(1+'CLEAN'!J113),"")</f>
        <v/>
      </c>
      <c r="F113" s="24">
        <f>IFERROR(IF('CLEAN'!K113="","",IF('CLEAN'!K113&lt;50000,"low",IF('CLEAN'!K113&lt;120000,"mid","high"))),"")</f>
        <v/>
      </c>
      <c r="G113" s="24">
        <f>IF('CLEAN'!N113="ads",1,0)</f>
        <v/>
      </c>
      <c r="H113" s="24">
        <f>IF(OR('CLEAN'!M113="android",'CLEAN'!M113="ios"),1,0)</f>
        <v/>
      </c>
    </row>
    <row r="114">
      <c r="A114" s="20">
        <f>'CLEAN'!A114</f>
        <v/>
      </c>
      <c r="B114" s="21">
        <f>IFERROR(TODAY()-'CLEAN'!F114,"")</f>
        <v/>
      </c>
      <c r="C114" s="21">
        <f>IFERROR(TODAY()-'CLEAN'!G114,"")</f>
        <v/>
      </c>
      <c r="D114" s="22">
        <f>IFERROR(IF('CLEAN'!H114&gt;0,'CLEAN'!J114/'CLEAN'!H114,""),"")</f>
        <v/>
      </c>
      <c r="E114" s="23">
        <f>IFERROR(LN(1+'CLEAN'!J114),"")</f>
        <v/>
      </c>
      <c r="F114" s="24">
        <f>IFERROR(IF('CLEAN'!K114="","",IF('CLEAN'!K114&lt;50000,"low",IF('CLEAN'!K114&lt;120000,"mid","high"))),"")</f>
        <v/>
      </c>
      <c r="G114" s="24">
        <f>IF('CLEAN'!N114="ads",1,0)</f>
        <v/>
      </c>
      <c r="H114" s="24">
        <f>IF(OR('CLEAN'!M114="android",'CLEAN'!M114="ios"),1,0)</f>
        <v/>
      </c>
    </row>
    <row r="115">
      <c r="A115" s="20">
        <f>'CLEAN'!A115</f>
        <v/>
      </c>
      <c r="B115" s="21">
        <f>IFERROR(TODAY()-'CLEAN'!F115,"")</f>
        <v/>
      </c>
      <c r="C115" s="21">
        <f>IFERROR(TODAY()-'CLEAN'!G115,"")</f>
        <v/>
      </c>
      <c r="D115" s="22">
        <f>IFERROR(IF('CLEAN'!H115&gt;0,'CLEAN'!J115/'CLEAN'!H115,""),"")</f>
        <v/>
      </c>
      <c r="E115" s="23">
        <f>IFERROR(LN(1+'CLEAN'!J115),"")</f>
        <v/>
      </c>
      <c r="F115" s="24">
        <f>IFERROR(IF('CLEAN'!K115="","",IF('CLEAN'!K115&lt;50000,"low",IF('CLEAN'!K115&lt;120000,"mid","high"))),"")</f>
        <v/>
      </c>
      <c r="G115" s="24">
        <f>IF('CLEAN'!N115="ads",1,0)</f>
        <v/>
      </c>
      <c r="H115" s="24">
        <f>IF(OR('CLEAN'!M115="android",'CLEAN'!M115="ios"),1,0)</f>
        <v/>
      </c>
    </row>
    <row r="116">
      <c r="A116" s="20">
        <f>'CLEAN'!A116</f>
        <v/>
      </c>
      <c r="B116" s="21">
        <f>IFERROR(TODAY()-'CLEAN'!F116,"")</f>
        <v/>
      </c>
      <c r="C116" s="21">
        <f>IFERROR(TODAY()-'CLEAN'!G116,"")</f>
        <v/>
      </c>
      <c r="D116" s="22">
        <f>IFERROR(IF('CLEAN'!H116&gt;0,'CLEAN'!J116/'CLEAN'!H116,""),"")</f>
        <v/>
      </c>
      <c r="E116" s="23">
        <f>IFERROR(LN(1+'CLEAN'!J116),"")</f>
        <v/>
      </c>
      <c r="F116" s="24">
        <f>IFERROR(IF('CLEAN'!K116="","",IF('CLEAN'!K116&lt;50000,"low",IF('CLEAN'!K116&lt;120000,"mid","high"))),"")</f>
        <v/>
      </c>
      <c r="G116" s="24">
        <f>IF('CLEAN'!N116="ads",1,0)</f>
        <v/>
      </c>
      <c r="H116" s="24">
        <f>IF(OR('CLEAN'!M116="android",'CLEAN'!M116="ios"),1,0)</f>
        <v/>
      </c>
    </row>
    <row r="117">
      <c r="A117" s="20">
        <f>'CLEAN'!A117</f>
        <v/>
      </c>
      <c r="B117" s="21">
        <f>IFERROR(TODAY()-'CLEAN'!F117,"")</f>
        <v/>
      </c>
      <c r="C117" s="21">
        <f>IFERROR(TODAY()-'CLEAN'!G117,"")</f>
        <v/>
      </c>
      <c r="D117" s="22">
        <f>IFERROR(IF('CLEAN'!H117&gt;0,'CLEAN'!J117/'CLEAN'!H117,""),"")</f>
        <v/>
      </c>
      <c r="E117" s="23">
        <f>IFERROR(LN(1+'CLEAN'!J117),"")</f>
        <v/>
      </c>
      <c r="F117" s="24">
        <f>IFERROR(IF('CLEAN'!K117="","",IF('CLEAN'!K117&lt;50000,"low",IF('CLEAN'!K117&lt;120000,"mid","high"))),"")</f>
        <v/>
      </c>
      <c r="G117" s="24">
        <f>IF('CLEAN'!N117="ads",1,0)</f>
        <v/>
      </c>
      <c r="H117" s="24">
        <f>IF(OR('CLEAN'!M117="android",'CLEAN'!M117="ios"),1,0)</f>
        <v/>
      </c>
    </row>
    <row r="118">
      <c r="A118" s="20">
        <f>'CLEAN'!A118</f>
        <v/>
      </c>
      <c r="B118" s="21">
        <f>IFERROR(TODAY()-'CLEAN'!F118,"")</f>
        <v/>
      </c>
      <c r="C118" s="21">
        <f>IFERROR(TODAY()-'CLEAN'!G118,"")</f>
        <v/>
      </c>
      <c r="D118" s="22">
        <f>IFERROR(IF('CLEAN'!H118&gt;0,'CLEAN'!J118/'CLEAN'!H118,""),"")</f>
        <v/>
      </c>
      <c r="E118" s="23">
        <f>IFERROR(LN(1+'CLEAN'!J118),"")</f>
        <v/>
      </c>
      <c r="F118" s="24">
        <f>IFERROR(IF('CLEAN'!K118="","",IF('CLEAN'!K118&lt;50000,"low",IF('CLEAN'!K118&lt;120000,"mid","high"))),"")</f>
        <v/>
      </c>
      <c r="G118" s="24">
        <f>IF('CLEAN'!N118="ads",1,0)</f>
        <v/>
      </c>
      <c r="H118" s="24">
        <f>IF(OR('CLEAN'!M118="android",'CLEAN'!M118="ios"),1,0)</f>
        <v/>
      </c>
    </row>
    <row r="119">
      <c r="A119" s="20">
        <f>'CLEAN'!A119</f>
        <v/>
      </c>
      <c r="B119" s="21">
        <f>IFERROR(TODAY()-'CLEAN'!F119,"")</f>
        <v/>
      </c>
      <c r="C119" s="21">
        <f>IFERROR(TODAY()-'CLEAN'!G119,"")</f>
        <v/>
      </c>
      <c r="D119" s="22">
        <f>IFERROR(IF('CLEAN'!H119&gt;0,'CLEAN'!J119/'CLEAN'!H119,""),"")</f>
        <v/>
      </c>
      <c r="E119" s="23">
        <f>IFERROR(LN(1+'CLEAN'!J119),"")</f>
        <v/>
      </c>
      <c r="F119" s="24">
        <f>IFERROR(IF('CLEAN'!K119="","",IF('CLEAN'!K119&lt;50000,"low",IF('CLEAN'!K119&lt;120000,"mid","high"))),"")</f>
        <v/>
      </c>
      <c r="G119" s="24">
        <f>IF('CLEAN'!N119="ads",1,0)</f>
        <v/>
      </c>
      <c r="H119" s="24">
        <f>IF(OR('CLEAN'!M119="android",'CLEAN'!M119="ios"),1,0)</f>
        <v/>
      </c>
    </row>
    <row r="120">
      <c r="A120" s="20">
        <f>'CLEAN'!A120</f>
        <v/>
      </c>
      <c r="B120" s="21">
        <f>IFERROR(TODAY()-'CLEAN'!F120,"")</f>
        <v/>
      </c>
      <c r="C120" s="21">
        <f>IFERROR(TODAY()-'CLEAN'!G120,"")</f>
        <v/>
      </c>
      <c r="D120" s="22">
        <f>IFERROR(IF('CLEAN'!H120&gt;0,'CLEAN'!J120/'CLEAN'!H120,""),"")</f>
        <v/>
      </c>
      <c r="E120" s="23">
        <f>IFERROR(LN(1+'CLEAN'!J120),"")</f>
        <v/>
      </c>
      <c r="F120" s="24">
        <f>IFERROR(IF('CLEAN'!K120="","",IF('CLEAN'!K120&lt;50000,"low",IF('CLEAN'!K120&lt;120000,"mid","high"))),"")</f>
        <v/>
      </c>
      <c r="G120" s="24">
        <f>IF('CLEAN'!N120="ads",1,0)</f>
        <v/>
      </c>
      <c r="H120" s="24">
        <f>IF(OR('CLEAN'!M120="android",'CLEAN'!M120="ios"),1,0)</f>
        <v/>
      </c>
    </row>
    <row r="121">
      <c r="A121" s="20">
        <f>'CLEAN'!A121</f>
        <v/>
      </c>
      <c r="B121" s="21">
        <f>IFERROR(TODAY()-'CLEAN'!F121,"")</f>
        <v/>
      </c>
      <c r="C121" s="21">
        <f>IFERROR(TODAY()-'CLEAN'!G121,"")</f>
        <v/>
      </c>
      <c r="D121" s="22">
        <f>IFERROR(IF('CLEAN'!H121&gt;0,'CLEAN'!J121/'CLEAN'!H121,""),"")</f>
        <v/>
      </c>
      <c r="E121" s="23">
        <f>IFERROR(LN(1+'CLEAN'!J121),"")</f>
        <v/>
      </c>
      <c r="F121" s="24">
        <f>IFERROR(IF('CLEAN'!K121="","",IF('CLEAN'!K121&lt;50000,"low",IF('CLEAN'!K121&lt;120000,"mid","high"))),"")</f>
        <v/>
      </c>
      <c r="G121" s="24">
        <f>IF('CLEAN'!N121="ads",1,0)</f>
        <v/>
      </c>
      <c r="H121" s="24">
        <f>IF(OR('CLEAN'!M121="android",'CLEAN'!M121="ios"),1,0)</f>
        <v/>
      </c>
    </row>
    <row r="122">
      <c r="A122" s="20">
        <f>'CLEAN'!A122</f>
        <v/>
      </c>
      <c r="B122" s="21">
        <f>IFERROR(TODAY()-'CLEAN'!F122,"")</f>
        <v/>
      </c>
      <c r="C122" s="21">
        <f>IFERROR(TODAY()-'CLEAN'!G122,"")</f>
        <v/>
      </c>
      <c r="D122" s="22">
        <f>IFERROR(IF('CLEAN'!H122&gt;0,'CLEAN'!J122/'CLEAN'!H122,""),"")</f>
        <v/>
      </c>
      <c r="E122" s="23">
        <f>IFERROR(LN(1+'CLEAN'!J122),"")</f>
        <v/>
      </c>
      <c r="F122" s="24">
        <f>IFERROR(IF('CLEAN'!K122="","",IF('CLEAN'!K122&lt;50000,"low",IF('CLEAN'!K122&lt;120000,"mid","high"))),"")</f>
        <v/>
      </c>
      <c r="G122" s="24">
        <f>IF('CLEAN'!N122="ads",1,0)</f>
        <v/>
      </c>
      <c r="H122" s="24">
        <f>IF(OR('CLEAN'!M122="android",'CLEAN'!M122="ios"),1,0)</f>
        <v/>
      </c>
    </row>
    <row r="123">
      <c r="A123" s="20">
        <f>'CLEAN'!A123</f>
        <v/>
      </c>
      <c r="B123" s="21">
        <f>IFERROR(TODAY()-'CLEAN'!F123,"")</f>
        <v/>
      </c>
      <c r="C123" s="21">
        <f>IFERROR(TODAY()-'CLEAN'!G123,"")</f>
        <v/>
      </c>
      <c r="D123" s="22">
        <f>IFERROR(IF('CLEAN'!H123&gt;0,'CLEAN'!J123/'CLEAN'!H123,""),"")</f>
        <v/>
      </c>
      <c r="E123" s="23">
        <f>IFERROR(LN(1+'CLEAN'!J123),"")</f>
        <v/>
      </c>
      <c r="F123" s="24">
        <f>IFERROR(IF('CLEAN'!K123="","",IF('CLEAN'!K123&lt;50000,"low",IF('CLEAN'!K123&lt;120000,"mid","high"))),"")</f>
        <v/>
      </c>
      <c r="G123" s="24">
        <f>IF('CLEAN'!N123="ads",1,0)</f>
        <v/>
      </c>
      <c r="H123" s="24">
        <f>IF(OR('CLEAN'!M123="android",'CLEAN'!M123="ios"),1,0)</f>
        <v/>
      </c>
    </row>
    <row r="124">
      <c r="A124" s="20">
        <f>'CLEAN'!A124</f>
        <v/>
      </c>
      <c r="B124" s="21">
        <f>IFERROR(TODAY()-'CLEAN'!F124,"")</f>
        <v/>
      </c>
      <c r="C124" s="21">
        <f>IFERROR(TODAY()-'CLEAN'!G124,"")</f>
        <v/>
      </c>
      <c r="D124" s="22">
        <f>IFERROR(IF('CLEAN'!H124&gt;0,'CLEAN'!J124/'CLEAN'!H124,""),"")</f>
        <v/>
      </c>
      <c r="E124" s="23">
        <f>IFERROR(LN(1+'CLEAN'!J124),"")</f>
        <v/>
      </c>
      <c r="F124" s="24">
        <f>IFERROR(IF('CLEAN'!K124="","",IF('CLEAN'!K124&lt;50000,"low",IF('CLEAN'!K124&lt;120000,"mid","high"))),"")</f>
        <v/>
      </c>
      <c r="G124" s="24">
        <f>IF('CLEAN'!N124="ads",1,0)</f>
        <v/>
      </c>
      <c r="H124" s="24">
        <f>IF(OR('CLEAN'!M124="android",'CLEAN'!M124="ios"),1,0)</f>
        <v/>
      </c>
    </row>
    <row r="125">
      <c r="A125" s="20">
        <f>'CLEAN'!A125</f>
        <v/>
      </c>
      <c r="B125" s="21">
        <f>IFERROR(TODAY()-'CLEAN'!F125,"")</f>
        <v/>
      </c>
      <c r="C125" s="21">
        <f>IFERROR(TODAY()-'CLEAN'!G125,"")</f>
        <v/>
      </c>
      <c r="D125" s="22">
        <f>IFERROR(IF('CLEAN'!H125&gt;0,'CLEAN'!J125/'CLEAN'!H125,""),"")</f>
        <v/>
      </c>
      <c r="E125" s="23">
        <f>IFERROR(LN(1+'CLEAN'!J125),"")</f>
        <v/>
      </c>
      <c r="F125" s="24">
        <f>IFERROR(IF('CLEAN'!K125="","",IF('CLEAN'!K125&lt;50000,"low",IF('CLEAN'!K125&lt;120000,"mid","high"))),"")</f>
        <v/>
      </c>
      <c r="G125" s="24">
        <f>IF('CLEAN'!N125="ads",1,0)</f>
        <v/>
      </c>
      <c r="H125" s="24">
        <f>IF(OR('CLEAN'!M125="android",'CLEAN'!M125="ios"),1,0)</f>
        <v/>
      </c>
    </row>
    <row r="126">
      <c r="A126" s="20">
        <f>'CLEAN'!A126</f>
        <v/>
      </c>
      <c r="B126" s="21">
        <f>IFERROR(TODAY()-'CLEAN'!F126,"")</f>
        <v/>
      </c>
      <c r="C126" s="21">
        <f>IFERROR(TODAY()-'CLEAN'!G126,"")</f>
        <v/>
      </c>
      <c r="D126" s="22">
        <f>IFERROR(IF('CLEAN'!H126&gt;0,'CLEAN'!J126/'CLEAN'!H126,""),"")</f>
        <v/>
      </c>
      <c r="E126" s="23">
        <f>IFERROR(LN(1+'CLEAN'!J126),"")</f>
        <v/>
      </c>
      <c r="F126" s="24">
        <f>IFERROR(IF('CLEAN'!K126="","",IF('CLEAN'!K126&lt;50000,"low",IF('CLEAN'!K126&lt;120000,"mid","high"))),"")</f>
        <v/>
      </c>
      <c r="G126" s="24">
        <f>IF('CLEAN'!N126="ads",1,0)</f>
        <v/>
      </c>
      <c r="H126" s="24">
        <f>IF(OR('CLEAN'!M126="android",'CLEAN'!M126="ios"),1,0)</f>
        <v/>
      </c>
    </row>
    <row r="127">
      <c r="A127" s="20">
        <f>'CLEAN'!A127</f>
        <v/>
      </c>
      <c r="B127" s="21">
        <f>IFERROR(TODAY()-'CLEAN'!F127,"")</f>
        <v/>
      </c>
      <c r="C127" s="21">
        <f>IFERROR(TODAY()-'CLEAN'!G127,"")</f>
        <v/>
      </c>
      <c r="D127" s="22">
        <f>IFERROR(IF('CLEAN'!H127&gt;0,'CLEAN'!J127/'CLEAN'!H127,""),"")</f>
        <v/>
      </c>
      <c r="E127" s="23">
        <f>IFERROR(LN(1+'CLEAN'!J127),"")</f>
        <v/>
      </c>
      <c r="F127" s="24">
        <f>IFERROR(IF('CLEAN'!K127="","",IF('CLEAN'!K127&lt;50000,"low",IF('CLEAN'!K127&lt;120000,"mid","high"))),"")</f>
        <v/>
      </c>
      <c r="G127" s="24">
        <f>IF('CLEAN'!N127="ads",1,0)</f>
        <v/>
      </c>
      <c r="H127" s="24">
        <f>IF(OR('CLEAN'!M127="android",'CLEAN'!M127="ios"),1,0)</f>
        <v/>
      </c>
    </row>
    <row r="128">
      <c r="A128" s="20">
        <f>'CLEAN'!A128</f>
        <v/>
      </c>
      <c r="B128" s="21">
        <f>IFERROR(TODAY()-'CLEAN'!F128,"")</f>
        <v/>
      </c>
      <c r="C128" s="21">
        <f>IFERROR(TODAY()-'CLEAN'!G128,"")</f>
        <v/>
      </c>
      <c r="D128" s="22">
        <f>IFERROR(IF('CLEAN'!H128&gt;0,'CLEAN'!J128/'CLEAN'!H128,""),"")</f>
        <v/>
      </c>
      <c r="E128" s="23">
        <f>IFERROR(LN(1+'CLEAN'!J128),"")</f>
        <v/>
      </c>
      <c r="F128" s="24">
        <f>IFERROR(IF('CLEAN'!K128="","",IF('CLEAN'!K128&lt;50000,"low",IF('CLEAN'!K128&lt;120000,"mid","high"))),"")</f>
        <v/>
      </c>
      <c r="G128" s="24">
        <f>IF('CLEAN'!N128="ads",1,0)</f>
        <v/>
      </c>
      <c r="H128" s="24">
        <f>IF(OR('CLEAN'!M128="android",'CLEAN'!M128="ios"),1,0)</f>
        <v/>
      </c>
    </row>
    <row r="129">
      <c r="A129" s="20">
        <f>'CLEAN'!A129</f>
        <v/>
      </c>
      <c r="B129" s="21">
        <f>IFERROR(TODAY()-'CLEAN'!F129,"")</f>
        <v/>
      </c>
      <c r="C129" s="21">
        <f>IFERROR(TODAY()-'CLEAN'!G129,"")</f>
        <v/>
      </c>
      <c r="D129" s="22">
        <f>IFERROR(IF('CLEAN'!H129&gt;0,'CLEAN'!J129/'CLEAN'!H129,""),"")</f>
        <v/>
      </c>
      <c r="E129" s="23">
        <f>IFERROR(LN(1+'CLEAN'!J129),"")</f>
        <v/>
      </c>
      <c r="F129" s="24">
        <f>IFERROR(IF('CLEAN'!K129="","",IF('CLEAN'!K129&lt;50000,"low",IF('CLEAN'!K129&lt;120000,"mid","high"))),"")</f>
        <v/>
      </c>
      <c r="G129" s="24">
        <f>IF('CLEAN'!N129="ads",1,0)</f>
        <v/>
      </c>
      <c r="H129" s="24">
        <f>IF(OR('CLEAN'!M129="android",'CLEAN'!M129="ios"),1,0)</f>
        <v/>
      </c>
    </row>
    <row r="130">
      <c r="A130" s="20">
        <f>'CLEAN'!A130</f>
        <v/>
      </c>
      <c r="B130" s="21">
        <f>IFERROR(TODAY()-'CLEAN'!F130,"")</f>
        <v/>
      </c>
      <c r="C130" s="21">
        <f>IFERROR(TODAY()-'CLEAN'!G130,"")</f>
        <v/>
      </c>
      <c r="D130" s="22">
        <f>IFERROR(IF('CLEAN'!H130&gt;0,'CLEAN'!J130/'CLEAN'!H130,""),"")</f>
        <v/>
      </c>
      <c r="E130" s="23">
        <f>IFERROR(LN(1+'CLEAN'!J130),"")</f>
        <v/>
      </c>
      <c r="F130" s="24">
        <f>IFERROR(IF('CLEAN'!K130="","",IF('CLEAN'!K130&lt;50000,"low",IF('CLEAN'!K130&lt;120000,"mid","high"))),"")</f>
        <v/>
      </c>
      <c r="G130" s="24">
        <f>IF('CLEAN'!N130="ads",1,0)</f>
        <v/>
      </c>
      <c r="H130" s="24">
        <f>IF(OR('CLEAN'!M130="android",'CLEAN'!M130="ios"),1,0)</f>
        <v/>
      </c>
    </row>
    <row r="131">
      <c r="A131" s="20">
        <f>'CLEAN'!A131</f>
        <v/>
      </c>
      <c r="B131" s="21">
        <f>IFERROR(TODAY()-'CLEAN'!F131,"")</f>
        <v/>
      </c>
      <c r="C131" s="21">
        <f>IFERROR(TODAY()-'CLEAN'!G131,"")</f>
        <v/>
      </c>
      <c r="D131" s="22">
        <f>IFERROR(IF('CLEAN'!H131&gt;0,'CLEAN'!J131/'CLEAN'!H131,""),"")</f>
        <v/>
      </c>
      <c r="E131" s="23">
        <f>IFERROR(LN(1+'CLEAN'!J131),"")</f>
        <v/>
      </c>
      <c r="F131" s="24">
        <f>IFERROR(IF('CLEAN'!K131="","",IF('CLEAN'!K131&lt;50000,"low",IF('CLEAN'!K131&lt;120000,"mid","high"))),"")</f>
        <v/>
      </c>
      <c r="G131" s="24">
        <f>IF('CLEAN'!N131="ads",1,0)</f>
        <v/>
      </c>
      <c r="H131" s="24">
        <f>IF(OR('CLEAN'!M131="android",'CLEAN'!M131="ios"),1,0)</f>
        <v/>
      </c>
    </row>
    <row r="132">
      <c r="A132" s="20">
        <f>'CLEAN'!A132</f>
        <v/>
      </c>
      <c r="B132" s="21">
        <f>IFERROR(TODAY()-'CLEAN'!F132,"")</f>
        <v/>
      </c>
      <c r="C132" s="21">
        <f>IFERROR(TODAY()-'CLEAN'!G132,"")</f>
        <v/>
      </c>
      <c r="D132" s="22">
        <f>IFERROR(IF('CLEAN'!H132&gt;0,'CLEAN'!J132/'CLEAN'!H132,""),"")</f>
        <v/>
      </c>
      <c r="E132" s="23">
        <f>IFERROR(LN(1+'CLEAN'!J132),"")</f>
        <v/>
      </c>
      <c r="F132" s="24">
        <f>IFERROR(IF('CLEAN'!K132="","",IF('CLEAN'!K132&lt;50000,"low",IF('CLEAN'!K132&lt;120000,"mid","high"))),"")</f>
        <v/>
      </c>
      <c r="G132" s="24">
        <f>IF('CLEAN'!N132="ads",1,0)</f>
        <v/>
      </c>
      <c r="H132" s="24">
        <f>IF(OR('CLEAN'!M132="android",'CLEAN'!M132="ios"),1,0)</f>
        <v/>
      </c>
    </row>
    <row r="133">
      <c r="A133" s="20">
        <f>'CLEAN'!A133</f>
        <v/>
      </c>
      <c r="B133" s="21">
        <f>IFERROR(TODAY()-'CLEAN'!F133,"")</f>
        <v/>
      </c>
      <c r="C133" s="21">
        <f>IFERROR(TODAY()-'CLEAN'!G133,"")</f>
        <v/>
      </c>
      <c r="D133" s="22">
        <f>IFERROR(IF('CLEAN'!H133&gt;0,'CLEAN'!J133/'CLEAN'!H133,""),"")</f>
        <v/>
      </c>
      <c r="E133" s="23">
        <f>IFERROR(LN(1+'CLEAN'!J133),"")</f>
        <v/>
      </c>
      <c r="F133" s="24">
        <f>IFERROR(IF('CLEAN'!K133="","",IF('CLEAN'!K133&lt;50000,"low",IF('CLEAN'!K133&lt;120000,"mid","high"))),"")</f>
        <v/>
      </c>
      <c r="G133" s="24">
        <f>IF('CLEAN'!N133="ads",1,0)</f>
        <v/>
      </c>
      <c r="H133" s="24">
        <f>IF(OR('CLEAN'!M133="android",'CLEAN'!M133="ios"),1,0)</f>
        <v/>
      </c>
    </row>
    <row r="134">
      <c r="A134" s="20">
        <f>'CLEAN'!A134</f>
        <v/>
      </c>
      <c r="B134" s="21">
        <f>IFERROR(TODAY()-'CLEAN'!F134,"")</f>
        <v/>
      </c>
      <c r="C134" s="21">
        <f>IFERROR(TODAY()-'CLEAN'!G134,"")</f>
        <v/>
      </c>
      <c r="D134" s="22">
        <f>IFERROR(IF('CLEAN'!H134&gt;0,'CLEAN'!J134/'CLEAN'!H134,""),"")</f>
        <v/>
      </c>
      <c r="E134" s="23">
        <f>IFERROR(LN(1+'CLEAN'!J134),"")</f>
        <v/>
      </c>
      <c r="F134" s="24">
        <f>IFERROR(IF('CLEAN'!K134="","",IF('CLEAN'!K134&lt;50000,"low",IF('CLEAN'!K134&lt;120000,"mid","high"))),"")</f>
        <v/>
      </c>
      <c r="G134" s="24">
        <f>IF('CLEAN'!N134="ads",1,0)</f>
        <v/>
      </c>
      <c r="H134" s="24">
        <f>IF(OR('CLEAN'!M134="android",'CLEAN'!M134="ios"),1,0)</f>
        <v/>
      </c>
    </row>
    <row r="135">
      <c r="A135" s="20">
        <f>'CLEAN'!A135</f>
        <v/>
      </c>
      <c r="B135" s="21">
        <f>IFERROR(TODAY()-'CLEAN'!F135,"")</f>
        <v/>
      </c>
      <c r="C135" s="21">
        <f>IFERROR(TODAY()-'CLEAN'!G135,"")</f>
        <v/>
      </c>
      <c r="D135" s="22">
        <f>IFERROR(IF('CLEAN'!H135&gt;0,'CLEAN'!J135/'CLEAN'!H135,""),"")</f>
        <v/>
      </c>
      <c r="E135" s="23">
        <f>IFERROR(LN(1+'CLEAN'!J135),"")</f>
        <v/>
      </c>
      <c r="F135" s="24">
        <f>IFERROR(IF('CLEAN'!K135="","",IF('CLEAN'!K135&lt;50000,"low",IF('CLEAN'!K135&lt;120000,"mid","high"))),"")</f>
        <v/>
      </c>
      <c r="G135" s="24">
        <f>IF('CLEAN'!N135="ads",1,0)</f>
        <v/>
      </c>
      <c r="H135" s="24">
        <f>IF(OR('CLEAN'!M135="android",'CLEAN'!M135="ios"),1,0)</f>
        <v/>
      </c>
    </row>
    <row r="136">
      <c r="A136" s="20">
        <f>'CLEAN'!A136</f>
        <v/>
      </c>
      <c r="B136" s="21">
        <f>IFERROR(TODAY()-'CLEAN'!F136,"")</f>
        <v/>
      </c>
      <c r="C136" s="21">
        <f>IFERROR(TODAY()-'CLEAN'!G136,"")</f>
        <v/>
      </c>
      <c r="D136" s="22">
        <f>IFERROR(IF('CLEAN'!H136&gt;0,'CLEAN'!J136/'CLEAN'!H136,""),"")</f>
        <v/>
      </c>
      <c r="E136" s="23">
        <f>IFERROR(LN(1+'CLEAN'!J136),"")</f>
        <v/>
      </c>
      <c r="F136" s="24">
        <f>IFERROR(IF('CLEAN'!K136="","",IF('CLEAN'!K136&lt;50000,"low",IF('CLEAN'!K136&lt;120000,"mid","high"))),"")</f>
        <v/>
      </c>
      <c r="G136" s="24">
        <f>IF('CLEAN'!N136="ads",1,0)</f>
        <v/>
      </c>
      <c r="H136" s="24">
        <f>IF(OR('CLEAN'!M136="android",'CLEAN'!M136="ios"),1,0)</f>
        <v/>
      </c>
    </row>
    <row r="137">
      <c r="A137" s="20">
        <f>'CLEAN'!A137</f>
        <v/>
      </c>
      <c r="B137" s="21">
        <f>IFERROR(TODAY()-'CLEAN'!F137,"")</f>
        <v/>
      </c>
      <c r="C137" s="21">
        <f>IFERROR(TODAY()-'CLEAN'!G137,"")</f>
        <v/>
      </c>
      <c r="D137" s="22">
        <f>IFERROR(IF('CLEAN'!H137&gt;0,'CLEAN'!J137/'CLEAN'!H137,""),"")</f>
        <v/>
      </c>
      <c r="E137" s="23">
        <f>IFERROR(LN(1+'CLEAN'!J137),"")</f>
        <v/>
      </c>
      <c r="F137" s="24">
        <f>IFERROR(IF('CLEAN'!K137="","",IF('CLEAN'!K137&lt;50000,"low",IF('CLEAN'!K137&lt;120000,"mid","high"))),"")</f>
        <v/>
      </c>
      <c r="G137" s="24">
        <f>IF('CLEAN'!N137="ads",1,0)</f>
        <v/>
      </c>
      <c r="H137" s="24">
        <f>IF(OR('CLEAN'!M137="android",'CLEAN'!M137="ios"),1,0)</f>
        <v/>
      </c>
    </row>
    <row r="138">
      <c r="A138" s="20">
        <f>'CLEAN'!A138</f>
        <v/>
      </c>
      <c r="B138" s="21">
        <f>IFERROR(TODAY()-'CLEAN'!F138,"")</f>
        <v/>
      </c>
      <c r="C138" s="21">
        <f>IFERROR(TODAY()-'CLEAN'!G138,"")</f>
        <v/>
      </c>
      <c r="D138" s="22">
        <f>IFERROR(IF('CLEAN'!H138&gt;0,'CLEAN'!J138/'CLEAN'!H138,""),"")</f>
        <v/>
      </c>
      <c r="E138" s="23">
        <f>IFERROR(LN(1+'CLEAN'!J138),"")</f>
        <v/>
      </c>
      <c r="F138" s="24">
        <f>IFERROR(IF('CLEAN'!K138="","",IF('CLEAN'!K138&lt;50000,"low",IF('CLEAN'!K138&lt;120000,"mid","high"))),"")</f>
        <v/>
      </c>
      <c r="G138" s="24">
        <f>IF('CLEAN'!N138="ads",1,0)</f>
        <v/>
      </c>
      <c r="H138" s="24">
        <f>IF(OR('CLEAN'!M138="android",'CLEAN'!M138="ios"),1,0)</f>
        <v/>
      </c>
    </row>
    <row r="139">
      <c r="A139" s="20">
        <f>'CLEAN'!A139</f>
        <v/>
      </c>
      <c r="B139" s="21">
        <f>IFERROR(TODAY()-'CLEAN'!F139,"")</f>
        <v/>
      </c>
      <c r="C139" s="21">
        <f>IFERROR(TODAY()-'CLEAN'!G139,"")</f>
        <v/>
      </c>
      <c r="D139" s="22">
        <f>IFERROR(IF('CLEAN'!H139&gt;0,'CLEAN'!J139/'CLEAN'!H139,""),"")</f>
        <v/>
      </c>
      <c r="E139" s="23">
        <f>IFERROR(LN(1+'CLEAN'!J139),"")</f>
        <v/>
      </c>
      <c r="F139" s="24">
        <f>IFERROR(IF('CLEAN'!K139="","",IF('CLEAN'!K139&lt;50000,"low",IF('CLEAN'!K139&lt;120000,"mid","high"))),"")</f>
        <v/>
      </c>
      <c r="G139" s="24">
        <f>IF('CLEAN'!N139="ads",1,0)</f>
        <v/>
      </c>
      <c r="H139" s="24">
        <f>IF(OR('CLEAN'!M139="android",'CLEAN'!M139="ios"),1,0)</f>
        <v/>
      </c>
    </row>
    <row r="140">
      <c r="A140" s="20">
        <f>'CLEAN'!A140</f>
        <v/>
      </c>
      <c r="B140" s="21">
        <f>IFERROR(TODAY()-'CLEAN'!F140,"")</f>
        <v/>
      </c>
      <c r="C140" s="21">
        <f>IFERROR(TODAY()-'CLEAN'!G140,"")</f>
        <v/>
      </c>
      <c r="D140" s="22">
        <f>IFERROR(IF('CLEAN'!H140&gt;0,'CLEAN'!J140/'CLEAN'!H140,""),"")</f>
        <v/>
      </c>
      <c r="E140" s="23">
        <f>IFERROR(LN(1+'CLEAN'!J140),"")</f>
        <v/>
      </c>
      <c r="F140" s="24">
        <f>IFERROR(IF('CLEAN'!K140="","",IF('CLEAN'!K140&lt;50000,"low",IF('CLEAN'!K140&lt;120000,"mid","high"))),"")</f>
        <v/>
      </c>
      <c r="G140" s="24">
        <f>IF('CLEAN'!N140="ads",1,0)</f>
        <v/>
      </c>
      <c r="H140" s="24">
        <f>IF(OR('CLEAN'!M140="android",'CLEAN'!M140="ios"),1,0)</f>
        <v/>
      </c>
    </row>
    <row r="141">
      <c r="A141" s="20">
        <f>'CLEAN'!A141</f>
        <v/>
      </c>
      <c r="B141" s="21">
        <f>IFERROR(TODAY()-'CLEAN'!F141,"")</f>
        <v/>
      </c>
      <c r="C141" s="21">
        <f>IFERROR(TODAY()-'CLEAN'!G141,"")</f>
        <v/>
      </c>
      <c r="D141" s="22">
        <f>IFERROR(IF('CLEAN'!H141&gt;0,'CLEAN'!J141/'CLEAN'!H141,""),"")</f>
        <v/>
      </c>
      <c r="E141" s="23">
        <f>IFERROR(LN(1+'CLEAN'!J141),"")</f>
        <v/>
      </c>
      <c r="F141" s="24">
        <f>IFERROR(IF('CLEAN'!K141="","",IF('CLEAN'!K141&lt;50000,"low",IF('CLEAN'!K141&lt;120000,"mid","high"))),"")</f>
        <v/>
      </c>
      <c r="G141" s="24">
        <f>IF('CLEAN'!N141="ads",1,0)</f>
        <v/>
      </c>
      <c r="H141" s="24">
        <f>IF(OR('CLEAN'!M141="android",'CLEAN'!M141="ios"),1,0)</f>
        <v/>
      </c>
    </row>
    <row r="142">
      <c r="A142" s="20">
        <f>'CLEAN'!A142</f>
        <v/>
      </c>
      <c r="B142" s="21">
        <f>IFERROR(TODAY()-'CLEAN'!F142,"")</f>
        <v/>
      </c>
      <c r="C142" s="21">
        <f>IFERROR(TODAY()-'CLEAN'!G142,"")</f>
        <v/>
      </c>
      <c r="D142" s="22">
        <f>IFERROR(IF('CLEAN'!H142&gt;0,'CLEAN'!J142/'CLEAN'!H142,""),"")</f>
        <v/>
      </c>
      <c r="E142" s="23">
        <f>IFERROR(LN(1+'CLEAN'!J142),"")</f>
        <v/>
      </c>
      <c r="F142" s="24">
        <f>IFERROR(IF('CLEAN'!K142="","",IF('CLEAN'!K142&lt;50000,"low",IF('CLEAN'!K142&lt;120000,"mid","high"))),"")</f>
        <v/>
      </c>
      <c r="G142" s="24">
        <f>IF('CLEAN'!N142="ads",1,0)</f>
        <v/>
      </c>
      <c r="H142" s="24">
        <f>IF(OR('CLEAN'!M142="android",'CLEAN'!M142="ios"),1,0)</f>
        <v/>
      </c>
    </row>
    <row r="143">
      <c r="A143" s="20">
        <f>'CLEAN'!A143</f>
        <v/>
      </c>
      <c r="B143" s="21">
        <f>IFERROR(TODAY()-'CLEAN'!F143,"")</f>
        <v/>
      </c>
      <c r="C143" s="21">
        <f>IFERROR(TODAY()-'CLEAN'!G143,"")</f>
        <v/>
      </c>
      <c r="D143" s="22">
        <f>IFERROR(IF('CLEAN'!H143&gt;0,'CLEAN'!J143/'CLEAN'!H143,""),"")</f>
        <v/>
      </c>
      <c r="E143" s="23">
        <f>IFERROR(LN(1+'CLEAN'!J143),"")</f>
        <v/>
      </c>
      <c r="F143" s="24">
        <f>IFERROR(IF('CLEAN'!K143="","",IF('CLEAN'!K143&lt;50000,"low",IF('CLEAN'!K143&lt;120000,"mid","high"))),"")</f>
        <v/>
      </c>
      <c r="G143" s="24">
        <f>IF('CLEAN'!N143="ads",1,0)</f>
        <v/>
      </c>
      <c r="H143" s="24">
        <f>IF(OR('CLEAN'!M143="android",'CLEAN'!M143="ios"),1,0)</f>
        <v/>
      </c>
    </row>
    <row r="144">
      <c r="A144" s="20">
        <f>'CLEAN'!A144</f>
        <v/>
      </c>
      <c r="B144" s="21">
        <f>IFERROR(TODAY()-'CLEAN'!F144,"")</f>
        <v/>
      </c>
      <c r="C144" s="21">
        <f>IFERROR(TODAY()-'CLEAN'!G144,"")</f>
        <v/>
      </c>
      <c r="D144" s="22">
        <f>IFERROR(IF('CLEAN'!H144&gt;0,'CLEAN'!J144/'CLEAN'!H144,""),"")</f>
        <v/>
      </c>
      <c r="E144" s="23">
        <f>IFERROR(LN(1+'CLEAN'!J144),"")</f>
        <v/>
      </c>
      <c r="F144" s="24">
        <f>IFERROR(IF('CLEAN'!K144="","",IF('CLEAN'!K144&lt;50000,"low",IF('CLEAN'!K144&lt;120000,"mid","high"))),"")</f>
        <v/>
      </c>
      <c r="G144" s="24">
        <f>IF('CLEAN'!N144="ads",1,0)</f>
        <v/>
      </c>
      <c r="H144" s="24">
        <f>IF(OR('CLEAN'!M144="android",'CLEAN'!M144="ios"),1,0)</f>
        <v/>
      </c>
    </row>
    <row r="145">
      <c r="A145" s="20">
        <f>'CLEAN'!A145</f>
        <v/>
      </c>
      <c r="B145" s="21">
        <f>IFERROR(TODAY()-'CLEAN'!F145,"")</f>
        <v/>
      </c>
      <c r="C145" s="21">
        <f>IFERROR(TODAY()-'CLEAN'!G145,"")</f>
        <v/>
      </c>
      <c r="D145" s="22">
        <f>IFERROR(IF('CLEAN'!H145&gt;0,'CLEAN'!J145/'CLEAN'!H145,""),"")</f>
        <v/>
      </c>
      <c r="E145" s="23">
        <f>IFERROR(LN(1+'CLEAN'!J145),"")</f>
        <v/>
      </c>
      <c r="F145" s="24">
        <f>IFERROR(IF('CLEAN'!K145="","",IF('CLEAN'!K145&lt;50000,"low",IF('CLEAN'!K145&lt;120000,"mid","high"))),"")</f>
        <v/>
      </c>
      <c r="G145" s="24">
        <f>IF('CLEAN'!N145="ads",1,0)</f>
        <v/>
      </c>
      <c r="H145" s="24">
        <f>IF(OR('CLEAN'!M145="android",'CLEAN'!M145="ios"),1,0)</f>
        <v/>
      </c>
    </row>
    <row r="146">
      <c r="A146" s="20">
        <f>'CLEAN'!A146</f>
        <v/>
      </c>
      <c r="B146" s="21">
        <f>IFERROR(TODAY()-'CLEAN'!F146,"")</f>
        <v/>
      </c>
      <c r="C146" s="21">
        <f>IFERROR(TODAY()-'CLEAN'!G146,"")</f>
        <v/>
      </c>
      <c r="D146" s="22">
        <f>IFERROR(IF('CLEAN'!H146&gt;0,'CLEAN'!J146/'CLEAN'!H146,""),"")</f>
        <v/>
      </c>
      <c r="E146" s="23">
        <f>IFERROR(LN(1+'CLEAN'!J146),"")</f>
        <v/>
      </c>
      <c r="F146" s="24">
        <f>IFERROR(IF('CLEAN'!K146="","",IF('CLEAN'!K146&lt;50000,"low",IF('CLEAN'!K146&lt;120000,"mid","high"))),"")</f>
        <v/>
      </c>
      <c r="G146" s="24">
        <f>IF('CLEAN'!N146="ads",1,0)</f>
        <v/>
      </c>
      <c r="H146" s="24">
        <f>IF(OR('CLEAN'!M146="android",'CLEAN'!M146="ios"),1,0)</f>
        <v/>
      </c>
    </row>
    <row r="147">
      <c r="A147" s="20">
        <f>'CLEAN'!A147</f>
        <v/>
      </c>
      <c r="B147" s="21">
        <f>IFERROR(TODAY()-'CLEAN'!F147,"")</f>
        <v/>
      </c>
      <c r="C147" s="21">
        <f>IFERROR(TODAY()-'CLEAN'!G147,"")</f>
        <v/>
      </c>
      <c r="D147" s="22">
        <f>IFERROR(IF('CLEAN'!H147&gt;0,'CLEAN'!J147/'CLEAN'!H147,""),"")</f>
        <v/>
      </c>
      <c r="E147" s="23">
        <f>IFERROR(LN(1+'CLEAN'!J147),"")</f>
        <v/>
      </c>
      <c r="F147" s="24">
        <f>IFERROR(IF('CLEAN'!K147="","",IF('CLEAN'!K147&lt;50000,"low",IF('CLEAN'!K147&lt;120000,"mid","high"))),"")</f>
        <v/>
      </c>
      <c r="G147" s="24">
        <f>IF('CLEAN'!N147="ads",1,0)</f>
        <v/>
      </c>
      <c r="H147" s="24">
        <f>IF(OR('CLEAN'!M147="android",'CLEAN'!M147="ios"),1,0)</f>
        <v/>
      </c>
    </row>
    <row r="148">
      <c r="A148" s="20">
        <f>'CLEAN'!A148</f>
        <v/>
      </c>
      <c r="B148" s="21">
        <f>IFERROR(TODAY()-'CLEAN'!F148,"")</f>
        <v/>
      </c>
      <c r="C148" s="21">
        <f>IFERROR(TODAY()-'CLEAN'!G148,"")</f>
        <v/>
      </c>
      <c r="D148" s="22">
        <f>IFERROR(IF('CLEAN'!H148&gt;0,'CLEAN'!J148/'CLEAN'!H148,""),"")</f>
        <v/>
      </c>
      <c r="E148" s="23">
        <f>IFERROR(LN(1+'CLEAN'!J148),"")</f>
        <v/>
      </c>
      <c r="F148" s="24">
        <f>IFERROR(IF('CLEAN'!K148="","",IF('CLEAN'!K148&lt;50000,"low",IF('CLEAN'!K148&lt;120000,"mid","high"))),"")</f>
        <v/>
      </c>
      <c r="G148" s="24">
        <f>IF('CLEAN'!N148="ads",1,0)</f>
        <v/>
      </c>
      <c r="H148" s="24">
        <f>IF(OR('CLEAN'!M148="android",'CLEAN'!M148="ios"),1,0)</f>
        <v/>
      </c>
    </row>
    <row r="149">
      <c r="A149" s="20">
        <f>'CLEAN'!A149</f>
        <v/>
      </c>
      <c r="B149" s="21">
        <f>IFERROR(TODAY()-'CLEAN'!F149,"")</f>
        <v/>
      </c>
      <c r="C149" s="21">
        <f>IFERROR(TODAY()-'CLEAN'!G149,"")</f>
        <v/>
      </c>
      <c r="D149" s="22">
        <f>IFERROR(IF('CLEAN'!H149&gt;0,'CLEAN'!J149/'CLEAN'!H149,""),"")</f>
        <v/>
      </c>
      <c r="E149" s="23">
        <f>IFERROR(LN(1+'CLEAN'!J149),"")</f>
        <v/>
      </c>
      <c r="F149" s="24">
        <f>IFERROR(IF('CLEAN'!K149="","",IF('CLEAN'!K149&lt;50000,"low",IF('CLEAN'!K149&lt;120000,"mid","high"))),"")</f>
        <v/>
      </c>
      <c r="G149" s="24">
        <f>IF('CLEAN'!N149="ads",1,0)</f>
        <v/>
      </c>
      <c r="H149" s="24">
        <f>IF(OR('CLEAN'!M149="android",'CLEAN'!M149="ios"),1,0)</f>
        <v/>
      </c>
    </row>
    <row r="150">
      <c r="A150" s="20">
        <f>'CLEAN'!A150</f>
        <v/>
      </c>
      <c r="B150" s="21">
        <f>IFERROR(TODAY()-'CLEAN'!F150,"")</f>
        <v/>
      </c>
      <c r="C150" s="21">
        <f>IFERROR(TODAY()-'CLEAN'!G150,"")</f>
        <v/>
      </c>
      <c r="D150" s="22">
        <f>IFERROR(IF('CLEAN'!H150&gt;0,'CLEAN'!J150/'CLEAN'!H150,""),"")</f>
        <v/>
      </c>
      <c r="E150" s="23">
        <f>IFERROR(LN(1+'CLEAN'!J150),"")</f>
        <v/>
      </c>
      <c r="F150" s="24">
        <f>IFERROR(IF('CLEAN'!K150="","",IF('CLEAN'!K150&lt;50000,"low",IF('CLEAN'!K150&lt;120000,"mid","high"))),"")</f>
        <v/>
      </c>
      <c r="G150" s="24">
        <f>IF('CLEAN'!N150="ads",1,0)</f>
        <v/>
      </c>
      <c r="H150" s="24">
        <f>IF(OR('CLEAN'!M150="android",'CLEAN'!M150="ios"),1,0)</f>
        <v/>
      </c>
    </row>
    <row r="151">
      <c r="A151" s="20">
        <f>'CLEAN'!A151</f>
        <v/>
      </c>
      <c r="B151" s="21">
        <f>IFERROR(TODAY()-'CLEAN'!F151,"")</f>
        <v/>
      </c>
      <c r="C151" s="21">
        <f>IFERROR(TODAY()-'CLEAN'!G151,"")</f>
        <v/>
      </c>
      <c r="D151" s="22">
        <f>IFERROR(IF('CLEAN'!H151&gt;0,'CLEAN'!J151/'CLEAN'!H151,""),"")</f>
        <v/>
      </c>
      <c r="E151" s="23">
        <f>IFERROR(LN(1+'CLEAN'!J151),"")</f>
        <v/>
      </c>
      <c r="F151" s="24">
        <f>IFERROR(IF('CLEAN'!K151="","",IF('CLEAN'!K151&lt;50000,"low",IF('CLEAN'!K151&lt;120000,"mid","high"))),"")</f>
        <v/>
      </c>
      <c r="G151" s="24">
        <f>IF('CLEAN'!N151="ads",1,0)</f>
        <v/>
      </c>
      <c r="H151" s="24">
        <f>IF(OR('CLEAN'!M151="android",'CLEAN'!M151="ios"),1,0)</f>
        <v/>
      </c>
    </row>
    <row r="152">
      <c r="A152" s="20">
        <f>'CLEAN'!A152</f>
        <v/>
      </c>
      <c r="B152" s="21">
        <f>IFERROR(TODAY()-'CLEAN'!F152,"")</f>
        <v/>
      </c>
      <c r="C152" s="21">
        <f>IFERROR(TODAY()-'CLEAN'!G152,"")</f>
        <v/>
      </c>
      <c r="D152" s="22">
        <f>IFERROR(IF('CLEAN'!H152&gt;0,'CLEAN'!J152/'CLEAN'!H152,""),"")</f>
        <v/>
      </c>
      <c r="E152" s="23">
        <f>IFERROR(LN(1+'CLEAN'!J152),"")</f>
        <v/>
      </c>
      <c r="F152" s="24">
        <f>IFERROR(IF('CLEAN'!K152="","",IF('CLEAN'!K152&lt;50000,"low",IF('CLEAN'!K152&lt;120000,"mid","high"))),"")</f>
        <v/>
      </c>
      <c r="G152" s="24">
        <f>IF('CLEAN'!N152="ads",1,0)</f>
        <v/>
      </c>
      <c r="H152" s="24">
        <f>IF(OR('CLEAN'!M152="android",'CLEAN'!M152="ios"),1,0)</f>
        <v/>
      </c>
    </row>
    <row r="153">
      <c r="A153" s="20">
        <f>'CLEAN'!A153</f>
        <v/>
      </c>
      <c r="B153" s="21">
        <f>IFERROR(TODAY()-'CLEAN'!F153,"")</f>
        <v/>
      </c>
      <c r="C153" s="21">
        <f>IFERROR(TODAY()-'CLEAN'!G153,"")</f>
        <v/>
      </c>
      <c r="D153" s="22">
        <f>IFERROR(IF('CLEAN'!H153&gt;0,'CLEAN'!J153/'CLEAN'!H153,""),"")</f>
        <v/>
      </c>
      <c r="E153" s="23">
        <f>IFERROR(LN(1+'CLEAN'!J153),"")</f>
        <v/>
      </c>
      <c r="F153" s="24">
        <f>IFERROR(IF('CLEAN'!K153="","",IF('CLEAN'!K153&lt;50000,"low",IF('CLEAN'!K153&lt;120000,"mid","high"))),"")</f>
        <v/>
      </c>
      <c r="G153" s="24">
        <f>IF('CLEAN'!N153="ads",1,0)</f>
        <v/>
      </c>
      <c r="H153" s="24">
        <f>IF(OR('CLEAN'!M153="android",'CLEAN'!M153="ios"),1,0)</f>
        <v/>
      </c>
    </row>
    <row r="154">
      <c r="A154" s="20">
        <f>'CLEAN'!A154</f>
        <v/>
      </c>
      <c r="B154" s="21">
        <f>IFERROR(TODAY()-'CLEAN'!F154,"")</f>
        <v/>
      </c>
      <c r="C154" s="21">
        <f>IFERROR(TODAY()-'CLEAN'!G154,"")</f>
        <v/>
      </c>
      <c r="D154" s="22">
        <f>IFERROR(IF('CLEAN'!H154&gt;0,'CLEAN'!J154/'CLEAN'!H154,""),"")</f>
        <v/>
      </c>
      <c r="E154" s="23">
        <f>IFERROR(LN(1+'CLEAN'!J154),"")</f>
        <v/>
      </c>
      <c r="F154" s="24">
        <f>IFERROR(IF('CLEAN'!K154="","",IF('CLEAN'!K154&lt;50000,"low",IF('CLEAN'!K154&lt;120000,"mid","high"))),"")</f>
        <v/>
      </c>
      <c r="G154" s="24">
        <f>IF('CLEAN'!N154="ads",1,0)</f>
        <v/>
      </c>
      <c r="H154" s="24">
        <f>IF(OR('CLEAN'!M154="android",'CLEAN'!M154="ios"),1,0)</f>
        <v/>
      </c>
    </row>
    <row r="155">
      <c r="A155" s="20">
        <f>'CLEAN'!A155</f>
        <v/>
      </c>
      <c r="B155" s="21">
        <f>IFERROR(TODAY()-'CLEAN'!F155,"")</f>
        <v/>
      </c>
      <c r="C155" s="21">
        <f>IFERROR(TODAY()-'CLEAN'!G155,"")</f>
        <v/>
      </c>
      <c r="D155" s="22">
        <f>IFERROR(IF('CLEAN'!H155&gt;0,'CLEAN'!J155/'CLEAN'!H155,""),"")</f>
        <v/>
      </c>
      <c r="E155" s="23">
        <f>IFERROR(LN(1+'CLEAN'!J155),"")</f>
        <v/>
      </c>
      <c r="F155" s="24">
        <f>IFERROR(IF('CLEAN'!K155="","",IF('CLEAN'!K155&lt;50000,"low",IF('CLEAN'!K155&lt;120000,"mid","high"))),"")</f>
        <v/>
      </c>
      <c r="G155" s="24">
        <f>IF('CLEAN'!N155="ads",1,0)</f>
        <v/>
      </c>
      <c r="H155" s="24">
        <f>IF(OR('CLEAN'!M155="android",'CLEAN'!M155="ios"),1,0)</f>
        <v/>
      </c>
    </row>
    <row r="156">
      <c r="A156" s="20">
        <f>'CLEAN'!A156</f>
        <v/>
      </c>
      <c r="B156" s="21">
        <f>IFERROR(TODAY()-'CLEAN'!F156,"")</f>
        <v/>
      </c>
      <c r="C156" s="21">
        <f>IFERROR(TODAY()-'CLEAN'!G156,"")</f>
        <v/>
      </c>
      <c r="D156" s="22">
        <f>IFERROR(IF('CLEAN'!H156&gt;0,'CLEAN'!J156/'CLEAN'!H156,""),"")</f>
        <v/>
      </c>
      <c r="E156" s="23">
        <f>IFERROR(LN(1+'CLEAN'!J156),"")</f>
        <v/>
      </c>
      <c r="F156" s="24">
        <f>IFERROR(IF('CLEAN'!K156="","",IF('CLEAN'!K156&lt;50000,"low",IF('CLEAN'!K156&lt;120000,"mid","high"))),"")</f>
        <v/>
      </c>
      <c r="G156" s="24">
        <f>IF('CLEAN'!N156="ads",1,0)</f>
        <v/>
      </c>
      <c r="H156" s="24">
        <f>IF(OR('CLEAN'!M156="android",'CLEAN'!M156="ios"),1,0)</f>
        <v/>
      </c>
    </row>
    <row r="157">
      <c r="A157" s="20">
        <f>'CLEAN'!A157</f>
        <v/>
      </c>
      <c r="B157" s="21">
        <f>IFERROR(TODAY()-'CLEAN'!F157,"")</f>
        <v/>
      </c>
      <c r="C157" s="21">
        <f>IFERROR(TODAY()-'CLEAN'!G157,"")</f>
        <v/>
      </c>
      <c r="D157" s="22">
        <f>IFERROR(IF('CLEAN'!H157&gt;0,'CLEAN'!J157/'CLEAN'!H157,""),"")</f>
        <v/>
      </c>
      <c r="E157" s="23">
        <f>IFERROR(LN(1+'CLEAN'!J157),"")</f>
        <v/>
      </c>
      <c r="F157" s="24">
        <f>IFERROR(IF('CLEAN'!K157="","",IF('CLEAN'!K157&lt;50000,"low",IF('CLEAN'!K157&lt;120000,"mid","high"))),"")</f>
        <v/>
      </c>
      <c r="G157" s="24">
        <f>IF('CLEAN'!N157="ads",1,0)</f>
        <v/>
      </c>
      <c r="H157" s="24">
        <f>IF(OR('CLEAN'!M157="android",'CLEAN'!M157="ios"),1,0)</f>
        <v/>
      </c>
    </row>
    <row r="158">
      <c r="A158" s="20">
        <f>'CLEAN'!A158</f>
        <v/>
      </c>
      <c r="B158" s="21">
        <f>IFERROR(TODAY()-'CLEAN'!F158,"")</f>
        <v/>
      </c>
      <c r="C158" s="21">
        <f>IFERROR(TODAY()-'CLEAN'!G158,"")</f>
        <v/>
      </c>
      <c r="D158" s="22">
        <f>IFERROR(IF('CLEAN'!H158&gt;0,'CLEAN'!J158/'CLEAN'!H158,""),"")</f>
        <v/>
      </c>
      <c r="E158" s="23">
        <f>IFERROR(LN(1+'CLEAN'!J158),"")</f>
        <v/>
      </c>
      <c r="F158" s="24">
        <f>IFERROR(IF('CLEAN'!K158="","",IF('CLEAN'!K158&lt;50000,"low",IF('CLEAN'!K158&lt;120000,"mid","high"))),"")</f>
        <v/>
      </c>
      <c r="G158" s="24">
        <f>IF('CLEAN'!N158="ads",1,0)</f>
        <v/>
      </c>
      <c r="H158" s="24">
        <f>IF(OR('CLEAN'!M158="android",'CLEAN'!M158="ios"),1,0)</f>
        <v/>
      </c>
    </row>
    <row r="159">
      <c r="A159" s="20">
        <f>'CLEAN'!A159</f>
        <v/>
      </c>
      <c r="B159" s="21">
        <f>IFERROR(TODAY()-'CLEAN'!F159,"")</f>
        <v/>
      </c>
      <c r="C159" s="21">
        <f>IFERROR(TODAY()-'CLEAN'!G159,"")</f>
        <v/>
      </c>
      <c r="D159" s="22">
        <f>IFERROR(IF('CLEAN'!H159&gt;0,'CLEAN'!J159/'CLEAN'!H159,""),"")</f>
        <v/>
      </c>
      <c r="E159" s="23">
        <f>IFERROR(LN(1+'CLEAN'!J159),"")</f>
        <v/>
      </c>
      <c r="F159" s="24">
        <f>IFERROR(IF('CLEAN'!K159="","",IF('CLEAN'!K159&lt;50000,"low",IF('CLEAN'!K159&lt;120000,"mid","high"))),"")</f>
        <v/>
      </c>
      <c r="G159" s="24">
        <f>IF('CLEAN'!N159="ads",1,0)</f>
        <v/>
      </c>
      <c r="H159" s="24">
        <f>IF(OR('CLEAN'!M159="android",'CLEAN'!M159="ios"),1,0)</f>
        <v/>
      </c>
    </row>
    <row r="160">
      <c r="A160" s="20">
        <f>'CLEAN'!A160</f>
        <v/>
      </c>
      <c r="B160" s="21">
        <f>IFERROR(TODAY()-'CLEAN'!F160,"")</f>
        <v/>
      </c>
      <c r="C160" s="21">
        <f>IFERROR(TODAY()-'CLEAN'!G160,"")</f>
        <v/>
      </c>
      <c r="D160" s="22">
        <f>IFERROR(IF('CLEAN'!H160&gt;0,'CLEAN'!J160/'CLEAN'!H160,""),"")</f>
        <v/>
      </c>
      <c r="E160" s="23">
        <f>IFERROR(LN(1+'CLEAN'!J160),"")</f>
        <v/>
      </c>
      <c r="F160" s="24">
        <f>IFERROR(IF('CLEAN'!K160="","",IF('CLEAN'!K160&lt;50000,"low",IF('CLEAN'!K160&lt;120000,"mid","high"))),"")</f>
        <v/>
      </c>
      <c r="G160" s="24">
        <f>IF('CLEAN'!N160="ads",1,0)</f>
        <v/>
      </c>
      <c r="H160" s="24">
        <f>IF(OR('CLEAN'!M160="android",'CLEAN'!M160="ios"),1,0)</f>
        <v/>
      </c>
    </row>
    <row r="161">
      <c r="A161" s="20">
        <f>'CLEAN'!A161</f>
        <v/>
      </c>
      <c r="B161" s="21">
        <f>IFERROR(TODAY()-'CLEAN'!F161,"")</f>
        <v/>
      </c>
      <c r="C161" s="21">
        <f>IFERROR(TODAY()-'CLEAN'!G161,"")</f>
        <v/>
      </c>
      <c r="D161" s="22">
        <f>IFERROR(IF('CLEAN'!H161&gt;0,'CLEAN'!J161/'CLEAN'!H161,""),"")</f>
        <v/>
      </c>
      <c r="E161" s="23">
        <f>IFERROR(LN(1+'CLEAN'!J161),"")</f>
        <v/>
      </c>
      <c r="F161" s="24">
        <f>IFERROR(IF('CLEAN'!K161="","",IF('CLEAN'!K161&lt;50000,"low",IF('CLEAN'!K161&lt;120000,"mid","high"))),"")</f>
        <v/>
      </c>
      <c r="G161" s="24">
        <f>IF('CLEAN'!N161="ads",1,0)</f>
        <v/>
      </c>
      <c r="H161" s="24">
        <f>IF(OR('CLEAN'!M161="android",'CLEAN'!M161="ios"),1,0)</f>
        <v/>
      </c>
    </row>
    <row r="162">
      <c r="A162" s="20">
        <f>'CLEAN'!A162</f>
        <v/>
      </c>
      <c r="B162" s="21">
        <f>IFERROR(TODAY()-'CLEAN'!F162,"")</f>
        <v/>
      </c>
      <c r="C162" s="21">
        <f>IFERROR(TODAY()-'CLEAN'!G162,"")</f>
        <v/>
      </c>
      <c r="D162" s="22">
        <f>IFERROR(IF('CLEAN'!H162&gt;0,'CLEAN'!J162/'CLEAN'!H162,""),"")</f>
        <v/>
      </c>
      <c r="E162" s="23">
        <f>IFERROR(LN(1+'CLEAN'!J162),"")</f>
        <v/>
      </c>
      <c r="F162" s="24">
        <f>IFERROR(IF('CLEAN'!K162="","",IF('CLEAN'!K162&lt;50000,"low",IF('CLEAN'!K162&lt;120000,"mid","high"))),"")</f>
        <v/>
      </c>
      <c r="G162" s="24">
        <f>IF('CLEAN'!N162="ads",1,0)</f>
        <v/>
      </c>
      <c r="H162" s="24">
        <f>IF(OR('CLEAN'!M162="android",'CLEAN'!M162="ios"),1,0)</f>
        <v/>
      </c>
    </row>
    <row r="163">
      <c r="A163" s="20">
        <f>'CLEAN'!A163</f>
        <v/>
      </c>
      <c r="B163" s="21">
        <f>IFERROR(TODAY()-'CLEAN'!F163,"")</f>
        <v/>
      </c>
      <c r="C163" s="21">
        <f>IFERROR(TODAY()-'CLEAN'!G163,"")</f>
        <v/>
      </c>
      <c r="D163" s="22">
        <f>IFERROR(IF('CLEAN'!H163&gt;0,'CLEAN'!J163/'CLEAN'!H163,""),"")</f>
        <v/>
      </c>
      <c r="E163" s="23">
        <f>IFERROR(LN(1+'CLEAN'!J163),"")</f>
        <v/>
      </c>
      <c r="F163" s="24">
        <f>IFERROR(IF('CLEAN'!K163="","",IF('CLEAN'!K163&lt;50000,"low",IF('CLEAN'!K163&lt;120000,"mid","high"))),"")</f>
        <v/>
      </c>
      <c r="G163" s="24">
        <f>IF('CLEAN'!N163="ads",1,0)</f>
        <v/>
      </c>
      <c r="H163" s="24">
        <f>IF(OR('CLEAN'!M163="android",'CLEAN'!M163="ios"),1,0)</f>
        <v/>
      </c>
    </row>
    <row r="164">
      <c r="A164" s="20">
        <f>'CLEAN'!A164</f>
        <v/>
      </c>
      <c r="B164" s="21">
        <f>IFERROR(TODAY()-'CLEAN'!F164,"")</f>
        <v/>
      </c>
      <c r="C164" s="21">
        <f>IFERROR(TODAY()-'CLEAN'!G164,"")</f>
        <v/>
      </c>
      <c r="D164" s="22">
        <f>IFERROR(IF('CLEAN'!H164&gt;0,'CLEAN'!J164/'CLEAN'!H164,""),"")</f>
        <v/>
      </c>
      <c r="E164" s="23">
        <f>IFERROR(LN(1+'CLEAN'!J164),"")</f>
        <v/>
      </c>
      <c r="F164" s="24">
        <f>IFERROR(IF('CLEAN'!K164="","",IF('CLEAN'!K164&lt;50000,"low",IF('CLEAN'!K164&lt;120000,"mid","high"))),"")</f>
        <v/>
      </c>
      <c r="G164" s="24">
        <f>IF('CLEAN'!N164="ads",1,0)</f>
        <v/>
      </c>
      <c r="H164" s="24">
        <f>IF(OR('CLEAN'!M164="android",'CLEAN'!M164="ios"),1,0)</f>
        <v/>
      </c>
    </row>
    <row r="165">
      <c r="A165" s="20">
        <f>'CLEAN'!A165</f>
        <v/>
      </c>
      <c r="B165" s="21">
        <f>IFERROR(TODAY()-'CLEAN'!F165,"")</f>
        <v/>
      </c>
      <c r="C165" s="21">
        <f>IFERROR(TODAY()-'CLEAN'!G165,"")</f>
        <v/>
      </c>
      <c r="D165" s="22">
        <f>IFERROR(IF('CLEAN'!H165&gt;0,'CLEAN'!J165/'CLEAN'!H165,""),"")</f>
        <v/>
      </c>
      <c r="E165" s="23">
        <f>IFERROR(LN(1+'CLEAN'!J165),"")</f>
        <v/>
      </c>
      <c r="F165" s="24">
        <f>IFERROR(IF('CLEAN'!K165="","",IF('CLEAN'!K165&lt;50000,"low",IF('CLEAN'!K165&lt;120000,"mid","high"))),"")</f>
        <v/>
      </c>
      <c r="G165" s="24">
        <f>IF('CLEAN'!N165="ads",1,0)</f>
        <v/>
      </c>
      <c r="H165" s="24">
        <f>IF(OR('CLEAN'!M165="android",'CLEAN'!M165="ios"),1,0)</f>
        <v/>
      </c>
    </row>
    <row r="166">
      <c r="A166" s="20">
        <f>'CLEAN'!A166</f>
        <v/>
      </c>
      <c r="B166" s="21">
        <f>IFERROR(TODAY()-'CLEAN'!F166,"")</f>
        <v/>
      </c>
      <c r="C166" s="21">
        <f>IFERROR(TODAY()-'CLEAN'!G166,"")</f>
        <v/>
      </c>
      <c r="D166" s="22">
        <f>IFERROR(IF('CLEAN'!H166&gt;0,'CLEAN'!J166/'CLEAN'!H166,""),"")</f>
        <v/>
      </c>
      <c r="E166" s="23">
        <f>IFERROR(LN(1+'CLEAN'!J166),"")</f>
        <v/>
      </c>
      <c r="F166" s="24">
        <f>IFERROR(IF('CLEAN'!K166="","",IF('CLEAN'!K166&lt;50000,"low",IF('CLEAN'!K166&lt;120000,"mid","high"))),"")</f>
        <v/>
      </c>
      <c r="G166" s="24">
        <f>IF('CLEAN'!N166="ads",1,0)</f>
        <v/>
      </c>
      <c r="H166" s="24">
        <f>IF(OR('CLEAN'!M166="android",'CLEAN'!M166="ios"),1,0)</f>
        <v/>
      </c>
    </row>
    <row r="167">
      <c r="A167" s="20">
        <f>'CLEAN'!A167</f>
        <v/>
      </c>
      <c r="B167" s="21">
        <f>IFERROR(TODAY()-'CLEAN'!F167,"")</f>
        <v/>
      </c>
      <c r="C167" s="21">
        <f>IFERROR(TODAY()-'CLEAN'!G167,"")</f>
        <v/>
      </c>
      <c r="D167" s="22">
        <f>IFERROR(IF('CLEAN'!H167&gt;0,'CLEAN'!J167/'CLEAN'!H167,""),"")</f>
        <v/>
      </c>
      <c r="E167" s="23">
        <f>IFERROR(LN(1+'CLEAN'!J167),"")</f>
        <v/>
      </c>
      <c r="F167" s="24">
        <f>IFERROR(IF('CLEAN'!K167="","",IF('CLEAN'!K167&lt;50000,"low",IF('CLEAN'!K167&lt;120000,"mid","high"))),"")</f>
        <v/>
      </c>
      <c r="G167" s="24">
        <f>IF('CLEAN'!N167="ads",1,0)</f>
        <v/>
      </c>
      <c r="H167" s="24">
        <f>IF(OR('CLEAN'!M167="android",'CLEAN'!M167="ios"),1,0)</f>
        <v/>
      </c>
    </row>
    <row r="168">
      <c r="A168" s="20">
        <f>'CLEAN'!A168</f>
        <v/>
      </c>
      <c r="B168" s="21">
        <f>IFERROR(TODAY()-'CLEAN'!F168,"")</f>
        <v/>
      </c>
      <c r="C168" s="21">
        <f>IFERROR(TODAY()-'CLEAN'!G168,"")</f>
        <v/>
      </c>
      <c r="D168" s="22">
        <f>IFERROR(IF('CLEAN'!H168&gt;0,'CLEAN'!J168/'CLEAN'!H168,""),"")</f>
        <v/>
      </c>
      <c r="E168" s="23">
        <f>IFERROR(LN(1+'CLEAN'!J168),"")</f>
        <v/>
      </c>
      <c r="F168" s="24">
        <f>IFERROR(IF('CLEAN'!K168="","",IF('CLEAN'!K168&lt;50000,"low",IF('CLEAN'!K168&lt;120000,"mid","high"))),"")</f>
        <v/>
      </c>
      <c r="G168" s="24">
        <f>IF('CLEAN'!N168="ads",1,0)</f>
        <v/>
      </c>
      <c r="H168" s="24">
        <f>IF(OR('CLEAN'!M168="android",'CLEAN'!M168="ios"),1,0)</f>
        <v/>
      </c>
    </row>
    <row r="169">
      <c r="A169" s="20">
        <f>'CLEAN'!A169</f>
        <v/>
      </c>
      <c r="B169" s="21">
        <f>IFERROR(TODAY()-'CLEAN'!F169,"")</f>
        <v/>
      </c>
      <c r="C169" s="21">
        <f>IFERROR(TODAY()-'CLEAN'!G169,"")</f>
        <v/>
      </c>
      <c r="D169" s="22">
        <f>IFERROR(IF('CLEAN'!H169&gt;0,'CLEAN'!J169/'CLEAN'!H169,""),"")</f>
        <v/>
      </c>
      <c r="E169" s="23">
        <f>IFERROR(LN(1+'CLEAN'!J169),"")</f>
        <v/>
      </c>
      <c r="F169" s="24">
        <f>IFERROR(IF('CLEAN'!K169="","",IF('CLEAN'!K169&lt;50000,"low",IF('CLEAN'!K169&lt;120000,"mid","high"))),"")</f>
        <v/>
      </c>
      <c r="G169" s="24">
        <f>IF('CLEAN'!N169="ads",1,0)</f>
        <v/>
      </c>
      <c r="H169" s="24">
        <f>IF(OR('CLEAN'!M169="android",'CLEAN'!M169="ios"),1,0)</f>
        <v/>
      </c>
    </row>
    <row r="170">
      <c r="A170" s="20">
        <f>'CLEAN'!A170</f>
        <v/>
      </c>
      <c r="B170" s="21">
        <f>IFERROR(TODAY()-'CLEAN'!F170,"")</f>
        <v/>
      </c>
      <c r="C170" s="21">
        <f>IFERROR(TODAY()-'CLEAN'!G170,"")</f>
        <v/>
      </c>
      <c r="D170" s="22">
        <f>IFERROR(IF('CLEAN'!H170&gt;0,'CLEAN'!J170/'CLEAN'!H170,""),"")</f>
        <v/>
      </c>
      <c r="E170" s="23">
        <f>IFERROR(LN(1+'CLEAN'!J170),"")</f>
        <v/>
      </c>
      <c r="F170" s="24">
        <f>IFERROR(IF('CLEAN'!K170="","",IF('CLEAN'!K170&lt;50000,"low",IF('CLEAN'!K170&lt;120000,"mid","high"))),"")</f>
        <v/>
      </c>
      <c r="G170" s="24">
        <f>IF('CLEAN'!N170="ads",1,0)</f>
        <v/>
      </c>
      <c r="H170" s="24">
        <f>IF(OR('CLEAN'!M170="android",'CLEAN'!M170="ios"),1,0)</f>
        <v/>
      </c>
    </row>
    <row r="171">
      <c r="A171" s="20">
        <f>'CLEAN'!A171</f>
        <v/>
      </c>
      <c r="B171" s="21">
        <f>IFERROR(TODAY()-'CLEAN'!F171,"")</f>
        <v/>
      </c>
      <c r="C171" s="21">
        <f>IFERROR(TODAY()-'CLEAN'!G171,"")</f>
        <v/>
      </c>
      <c r="D171" s="22">
        <f>IFERROR(IF('CLEAN'!H171&gt;0,'CLEAN'!J171/'CLEAN'!H171,""),"")</f>
        <v/>
      </c>
      <c r="E171" s="23">
        <f>IFERROR(LN(1+'CLEAN'!J171),"")</f>
        <v/>
      </c>
      <c r="F171" s="24">
        <f>IFERROR(IF('CLEAN'!K171="","",IF('CLEAN'!K171&lt;50000,"low",IF('CLEAN'!K171&lt;120000,"mid","high"))),"")</f>
        <v/>
      </c>
      <c r="G171" s="24">
        <f>IF('CLEAN'!N171="ads",1,0)</f>
        <v/>
      </c>
      <c r="H171" s="24">
        <f>IF(OR('CLEAN'!M171="android",'CLEAN'!M171="ios"),1,0)</f>
        <v/>
      </c>
    </row>
    <row r="172">
      <c r="A172" s="20">
        <f>'CLEAN'!A172</f>
        <v/>
      </c>
      <c r="B172" s="21">
        <f>IFERROR(TODAY()-'CLEAN'!F172,"")</f>
        <v/>
      </c>
      <c r="C172" s="21">
        <f>IFERROR(TODAY()-'CLEAN'!G172,"")</f>
        <v/>
      </c>
      <c r="D172" s="22">
        <f>IFERROR(IF('CLEAN'!H172&gt;0,'CLEAN'!J172/'CLEAN'!H172,""),"")</f>
        <v/>
      </c>
      <c r="E172" s="23">
        <f>IFERROR(LN(1+'CLEAN'!J172),"")</f>
        <v/>
      </c>
      <c r="F172" s="24">
        <f>IFERROR(IF('CLEAN'!K172="","",IF('CLEAN'!K172&lt;50000,"low",IF('CLEAN'!K172&lt;120000,"mid","high"))),"")</f>
        <v/>
      </c>
      <c r="G172" s="24">
        <f>IF('CLEAN'!N172="ads",1,0)</f>
        <v/>
      </c>
      <c r="H172" s="24">
        <f>IF(OR('CLEAN'!M172="android",'CLEAN'!M172="ios"),1,0)</f>
        <v/>
      </c>
    </row>
    <row r="173">
      <c r="A173" s="20">
        <f>'CLEAN'!A173</f>
        <v/>
      </c>
      <c r="B173" s="21">
        <f>IFERROR(TODAY()-'CLEAN'!F173,"")</f>
        <v/>
      </c>
      <c r="C173" s="21">
        <f>IFERROR(TODAY()-'CLEAN'!G173,"")</f>
        <v/>
      </c>
      <c r="D173" s="22">
        <f>IFERROR(IF('CLEAN'!H173&gt;0,'CLEAN'!J173/'CLEAN'!H173,""),"")</f>
        <v/>
      </c>
      <c r="E173" s="23">
        <f>IFERROR(LN(1+'CLEAN'!J173),"")</f>
        <v/>
      </c>
      <c r="F173" s="24">
        <f>IFERROR(IF('CLEAN'!K173="","",IF('CLEAN'!K173&lt;50000,"low",IF('CLEAN'!K173&lt;120000,"mid","high"))),"")</f>
        <v/>
      </c>
      <c r="G173" s="24">
        <f>IF('CLEAN'!N173="ads",1,0)</f>
        <v/>
      </c>
      <c r="H173" s="24">
        <f>IF(OR('CLEAN'!M173="android",'CLEAN'!M173="ios"),1,0)</f>
        <v/>
      </c>
    </row>
    <row r="174">
      <c r="A174" s="20">
        <f>'CLEAN'!A174</f>
        <v/>
      </c>
      <c r="B174" s="21">
        <f>IFERROR(TODAY()-'CLEAN'!F174,"")</f>
        <v/>
      </c>
      <c r="C174" s="21">
        <f>IFERROR(TODAY()-'CLEAN'!G174,"")</f>
        <v/>
      </c>
      <c r="D174" s="22">
        <f>IFERROR(IF('CLEAN'!H174&gt;0,'CLEAN'!J174/'CLEAN'!H174,""),"")</f>
        <v/>
      </c>
      <c r="E174" s="23">
        <f>IFERROR(LN(1+'CLEAN'!J174),"")</f>
        <v/>
      </c>
      <c r="F174" s="24">
        <f>IFERROR(IF('CLEAN'!K174="","",IF('CLEAN'!K174&lt;50000,"low",IF('CLEAN'!K174&lt;120000,"mid","high"))),"")</f>
        <v/>
      </c>
      <c r="G174" s="24">
        <f>IF('CLEAN'!N174="ads",1,0)</f>
        <v/>
      </c>
      <c r="H174" s="24">
        <f>IF(OR('CLEAN'!M174="android",'CLEAN'!M174="ios"),1,0)</f>
        <v/>
      </c>
    </row>
    <row r="175">
      <c r="A175" s="20">
        <f>'CLEAN'!A175</f>
        <v/>
      </c>
      <c r="B175" s="21">
        <f>IFERROR(TODAY()-'CLEAN'!F175,"")</f>
        <v/>
      </c>
      <c r="C175" s="21">
        <f>IFERROR(TODAY()-'CLEAN'!G175,"")</f>
        <v/>
      </c>
      <c r="D175" s="22">
        <f>IFERROR(IF('CLEAN'!H175&gt;0,'CLEAN'!J175/'CLEAN'!H175,""),"")</f>
        <v/>
      </c>
      <c r="E175" s="23">
        <f>IFERROR(LN(1+'CLEAN'!J175),"")</f>
        <v/>
      </c>
      <c r="F175" s="24">
        <f>IFERROR(IF('CLEAN'!K175="","",IF('CLEAN'!K175&lt;50000,"low",IF('CLEAN'!K175&lt;120000,"mid","high"))),"")</f>
        <v/>
      </c>
      <c r="G175" s="24">
        <f>IF('CLEAN'!N175="ads",1,0)</f>
        <v/>
      </c>
      <c r="H175" s="24">
        <f>IF(OR('CLEAN'!M175="android",'CLEAN'!M175="ios"),1,0)</f>
        <v/>
      </c>
    </row>
    <row r="176">
      <c r="A176" s="20">
        <f>'CLEAN'!A176</f>
        <v/>
      </c>
      <c r="B176" s="21">
        <f>IFERROR(TODAY()-'CLEAN'!F176,"")</f>
        <v/>
      </c>
      <c r="C176" s="21">
        <f>IFERROR(TODAY()-'CLEAN'!G176,"")</f>
        <v/>
      </c>
      <c r="D176" s="22">
        <f>IFERROR(IF('CLEAN'!H176&gt;0,'CLEAN'!J176/'CLEAN'!H176,""),"")</f>
        <v/>
      </c>
      <c r="E176" s="23">
        <f>IFERROR(LN(1+'CLEAN'!J176),"")</f>
        <v/>
      </c>
      <c r="F176" s="24">
        <f>IFERROR(IF('CLEAN'!K176="","",IF('CLEAN'!K176&lt;50000,"low",IF('CLEAN'!K176&lt;120000,"mid","high"))),"")</f>
        <v/>
      </c>
      <c r="G176" s="24">
        <f>IF('CLEAN'!N176="ads",1,0)</f>
        <v/>
      </c>
      <c r="H176" s="24">
        <f>IF(OR('CLEAN'!M176="android",'CLEAN'!M176="ios"),1,0)</f>
        <v/>
      </c>
    </row>
    <row r="177">
      <c r="A177" s="20">
        <f>'CLEAN'!A177</f>
        <v/>
      </c>
      <c r="B177" s="21">
        <f>IFERROR(TODAY()-'CLEAN'!F177,"")</f>
        <v/>
      </c>
      <c r="C177" s="21">
        <f>IFERROR(TODAY()-'CLEAN'!G177,"")</f>
        <v/>
      </c>
      <c r="D177" s="22">
        <f>IFERROR(IF('CLEAN'!H177&gt;0,'CLEAN'!J177/'CLEAN'!H177,""),"")</f>
        <v/>
      </c>
      <c r="E177" s="23">
        <f>IFERROR(LN(1+'CLEAN'!J177),"")</f>
        <v/>
      </c>
      <c r="F177" s="24">
        <f>IFERROR(IF('CLEAN'!K177="","",IF('CLEAN'!K177&lt;50000,"low",IF('CLEAN'!K177&lt;120000,"mid","high"))),"")</f>
        <v/>
      </c>
      <c r="G177" s="24">
        <f>IF('CLEAN'!N177="ads",1,0)</f>
        <v/>
      </c>
      <c r="H177" s="24">
        <f>IF(OR('CLEAN'!M177="android",'CLEAN'!M177="ios"),1,0)</f>
        <v/>
      </c>
    </row>
    <row r="178">
      <c r="A178" s="20">
        <f>'CLEAN'!A178</f>
        <v/>
      </c>
      <c r="B178" s="21">
        <f>IFERROR(TODAY()-'CLEAN'!F178,"")</f>
        <v/>
      </c>
      <c r="C178" s="21">
        <f>IFERROR(TODAY()-'CLEAN'!G178,"")</f>
        <v/>
      </c>
      <c r="D178" s="22">
        <f>IFERROR(IF('CLEAN'!H178&gt;0,'CLEAN'!J178/'CLEAN'!H178,""),"")</f>
        <v/>
      </c>
      <c r="E178" s="23">
        <f>IFERROR(LN(1+'CLEAN'!J178),"")</f>
        <v/>
      </c>
      <c r="F178" s="24">
        <f>IFERROR(IF('CLEAN'!K178="","",IF('CLEAN'!K178&lt;50000,"low",IF('CLEAN'!K178&lt;120000,"mid","high"))),"")</f>
        <v/>
      </c>
      <c r="G178" s="24">
        <f>IF('CLEAN'!N178="ads",1,0)</f>
        <v/>
      </c>
      <c r="H178" s="24">
        <f>IF(OR('CLEAN'!M178="android",'CLEAN'!M178="ios"),1,0)</f>
        <v/>
      </c>
    </row>
    <row r="179">
      <c r="A179" s="20">
        <f>'CLEAN'!A179</f>
        <v/>
      </c>
      <c r="B179" s="21">
        <f>IFERROR(TODAY()-'CLEAN'!F179,"")</f>
        <v/>
      </c>
      <c r="C179" s="21">
        <f>IFERROR(TODAY()-'CLEAN'!G179,"")</f>
        <v/>
      </c>
      <c r="D179" s="22">
        <f>IFERROR(IF('CLEAN'!H179&gt;0,'CLEAN'!J179/'CLEAN'!H179,""),"")</f>
        <v/>
      </c>
      <c r="E179" s="23">
        <f>IFERROR(LN(1+'CLEAN'!J179),"")</f>
        <v/>
      </c>
      <c r="F179" s="24">
        <f>IFERROR(IF('CLEAN'!K179="","",IF('CLEAN'!K179&lt;50000,"low",IF('CLEAN'!K179&lt;120000,"mid","high"))),"")</f>
        <v/>
      </c>
      <c r="G179" s="24">
        <f>IF('CLEAN'!N179="ads",1,0)</f>
        <v/>
      </c>
      <c r="H179" s="24">
        <f>IF(OR('CLEAN'!M179="android",'CLEAN'!M179="ios"),1,0)</f>
        <v/>
      </c>
    </row>
    <row r="180">
      <c r="A180" s="20">
        <f>'CLEAN'!A180</f>
        <v/>
      </c>
      <c r="B180" s="21">
        <f>IFERROR(TODAY()-'CLEAN'!F180,"")</f>
        <v/>
      </c>
      <c r="C180" s="21">
        <f>IFERROR(TODAY()-'CLEAN'!G180,"")</f>
        <v/>
      </c>
      <c r="D180" s="22">
        <f>IFERROR(IF('CLEAN'!H180&gt;0,'CLEAN'!J180/'CLEAN'!H180,""),"")</f>
        <v/>
      </c>
      <c r="E180" s="23">
        <f>IFERROR(LN(1+'CLEAN'!J180),"")</f>
        <v/>
      </c>
      <c r="F180" s="24">
        <f>IFERROR(IF('CLEAN'!K180="","",IF('CLEAN'!K180&lt;50000,"low",IF('CLEAN'!K180&lt;120000,"mid","high"))),"")</f>
        <v/>
      </c>
      <c r="G180" s="24">
        <f>IF('CLEAN'!N180="ads",1,0)</f>
        <v/>
      </c>
      <c r="H180" s="24">
        <f>IF(OR('CLEAN'!M180="android",'CLEAN'!M180="ios"),1,0)</f>
        <v/>
      </c>
    </row>
    <row r="181">
      <c r="A181" s="20">
        <f>'CLEAN'!A181</f>
        <v/>
      </c>
      <c r="B181" s="21">
        <f>IFERROR(TODAY()-'CLEAN'!F181,"")</f>
        <v/>
      </c>
      <c r="C181" s="21">
        <f>IFERROR(TODAY()-'CLEAN'!G181,"")</f>
        <v/>
      </c>
      <c r="D181" s="22">
        <f>IFERROR(IF('CLEAN'!H181&gt;0,'CLEAN'!J181/'CLEAN'!H181,""),"")</f>
        <v/>
      </c>
      <c r="E181" s="23">
        <f>IFERROR(LN(1+'CLEAN'!J181),"")</f>
        <v/>
      </c>
      <c r="F181" s="24">
        <f>IFERROR(IF('CLEAN'!K181="","",IF('CLEAN'!K181&lt;50000,"low",IF('CLEAN'!K181&lt;120000,"mid","high"))),"")</f>
        <v/>
      </c>
      <c r="G181" s="24">
        <f>IF('CLEAN'!N181="ads",1,0)</f>
        <v/>
      </c>
      <c r="H181" s="24">
        <f>IF(OR('CLEAN'!M181="android",'CLEAN'!M181="ios"),1,0)</f>
        <v/>
      </c>
    </row>
    <row r="182">
      <c r="A182" s="20">
        <f>'CLEAN'!A182</f>
        <v/>
      </c>
      <c r="B182" s="21">
        <f>IFERROR(TODAY()-'CLEAN'!F182,"")</f>
        <v/>
      </c>
      <c r="C182" s="21">
        <f>IFERROR(TODAY()-'CLEAN'!G182,"")</f>
        <v/>
      </c>
      <c r="D182" s="22">
        <f>IFERROR(IF('CLEAN'!H182&gt;0,'CLEAN'!J182/'CLEAN'!H182,""),"")</f>
        <v/>
      </c>
      <c r="E182" s="23">
        <f>IFERROR(LN(1+'CLEAN'!J182),"")</f>
        <v/>
      </c>
      <c r="F182" s="24">
        <f>IFERROR(IF('CLEAN'!K182="","",IF('CLEAN'!K182&lt;50000,"low",IF('CLEAN'!K182&lt;120000,"mid","high"))),"")</f>
        <v/>
      </c>
      <c r="G182" s="24">
        <f>IF('CLEAN'!N182="ads",1,0)</f>
        <v/>
      </c>
      <c r="H182" s="24">
        <f>IF(OR('CLEAN'!M182="android",'CLEAN'!M182="ios"),1,0)</f>
        <v/>
      </c>
    </row>
    <row r="183">
      <c r="A183" s="20">
        <f>'CLEAN'!A183</f>
        <v/>
      </c>
      <c r="B183" s="21">
        <f>IFERROR(TODAY()-'CLEAN'!F183,"")</f>
        <v/>
      </c>
      <c r="C183" s="21">
        <f>IFERROR(TODAY()-'CLEAN'!G183,"")</f>
        <v/>
      </c>
      <c r="D183" s="22">
        <f>IFERROR(IF('CLEAN'!H183&gt;0,'CLEAN'!J183/'CLEAN'!H183,""),"")</f>
        <v/>
      </c>
      <c r="E183" s="23">
        <f>IFERROR(LN(1+'CLEAN'!J183),"")</f>
        <v/>
      </c>
      <c r="F183" s="24">
        <f>IFERROR(IF('CLEAN'!K183="","",IF('CLEAN'!K183&lt;50000,"low",IF('CLEAN'!K183&lt;120000,"mid","high"))),"")</f>
        <v/>
      </c>
      <c r="G183" s="24">
        <f>IF('CLEAN'!N183="ads",1,0)</f>
        <v/>
      </c>
      <c r="H183" s="24">
        <f>IF(OR('CLEAN'!M183="android",'CLEAN'!M183="ios"),1,0)</f>
        <v/>
      </c>
    </row>
    <row r="184">
      <c r="A184" s="20">
        <f>'CLEAN'!A184</f>
        <v/>
      </c>
      <c r="B184" s="21">
        <f>IFERROR(TODAY()-'CLEAN'!F184,"")</f>
        <v/>
      </c>
      <c r="C184" s="21">
        <f>IFERROR(TODAY()-'CLEAN'!G184,"")</f>
        <v/>
      </c>
      <c r="D184" s="22">
        <f>IFERROR(IF('CLEAN'!H184&gt;0,'CLEAN'!J184/'CLEAN'!H184,""),"")</f>
        <v/>
      </c>
      <c r="E184" s="23">
        <f>IFERROR(LN(1+'CLEAN'!J184),"")</f>
        <v/>
      </c>
      <c r="F184" s="24">
        <f>IFERROR(IF('CLEAN'!K184="","",IF('CLEAN'!K184&lt;50000,"low",IF('CLEAN'!K184&lt;120000,"mid","high"))),"")</f>
        <v/>
      </c>
      <c r="G184" s="24">
        <f>IF('CLEAN'!N184="ads",1,0)</f>
        <v/>
      </c>
      <c r="H184" s="24">
        <f>IF(OR('CLEAN'!M184="android",'CLEAN'!M184="ios"),1,0)</f>
        <v/>
      </c>
    </row>
    <row r="185">
      <c r="A185" s="20">
        <f>'CLEAN'!A185</f>
        <v/>
      </c>
      <c r="B185" s="21">
        <f>IFERROR(TODAY()-'CLEAN'!F185,"")</f>
        <v/>
      </c>
      <c r="C185" s="21">
        <f>IFERROR(TODAY()-'CLEAN'!G185,"")</f>
        <v/>
      </c>
      <c r="D185" s="22">
        <f>IFERROR(IF('CLEAN'!H185&gt;0,'CLEAN'!J185/'CLEAN'!H185,""),"")</f>
        <v/>
      </c>
      <c r="E185" s="23">
        <f>IFERROR(LN(1+'CLEAN'!J185),"")</f>
        <v/>
      </c>
      <c r="F185" s="24">
        <f>IFERROR(IF('CLEAN'!K185="","",IF('CLEAN'!K185&lt;50000,"low",IF('CLEAN'!K185&lt;120000,"mid","high"))),"")</f>
        <v/>
      </c>
      <c r="G185" s="24">
        <f>IF('CLEAN'!N185="ads",1,0)</f>
        <v/>
      </c>
      <c r="H185" s="24">
        <f>IF(OR('CLEAN'!M185="android",'CLEAN'!M185="ios"),1,0)</f>
        <v/>
      </c>
    </row>
    <row r="186">
      <c r="A186" s="20">
        <f>'CLEAN'!A186</f>
        <v/>
      </c>
      <c r="B186" s="21">
        <f>IFERROR(TODAY()-'CLEAN'!F186,"")</f>
        <v/>
      </c>
      <c r="C186" s="21">
        <f>IFERROR(TODAY()-'CLEAN'!G186,"")</f>
        <v/>
      </c>
      <c r="D186" s="22">
        <f>IFERROR(IF('CLEAN'!H186&gt;0,'CLEAN'!J186/'CLEAN'!H186,""),"")</f>
        <v/>
      </c>
      <c r="E186" s="23">
        <f>IFERROR(LN(1+'CLEAN'!J186),"")</f>
        <v/>
      </c>
      <c r="F186" s="24">
        <f>IFERROR(IF('CLEAN'!K186="","",IF('CLEAN'!K186&lt;50000,"low",IF('CLEAN'!K186&lt;120000,"mid","high"))),"")</f>
        <v/>
      </c>
      <c r="G186" s="24">
        <f>IF('CLEAN'!N186="ads",1,0)</f>
        <v/>
      </c>
      <c r="H186" s="24">
        <f>IF(OR('CLEAN'!M186="android",'CLEAN'!M186="ios"),1,0)</f>
        <v/>
      </c>
    </row>
    <row r="187">
      <c r="A187" s="20">
        <f>'CLEAN'!A187</f>
        <v/>
      </c>
      <c r="B187" s="21">
        <f>IFERROR(TODAY()-'CLEAN'!F187,"")</f>
        <v/>
      </c>
      <c r="C187" s="21">
        <f>IFERROR(TODAY()-'CLEAN'!G187,"")</f>
        <v/>
      </c>
      <c r="D187" s="22">
        <f>IFERROR(IF('CLEAN'!H187&gt;0,'CLEAN'!J187/'CLEAN'!H187,""),"")</f>
        <v/>
      </c>
      <c r="E187" s="23">
        <f>IFERROR(LN(1+'CLEAN'!J187),"")</f>
        <v/>
      </c>
      <c r="F187" s="24">
        <f>IFERROR(IF('CLEAN'!K187="","",IF('CLEAN'!K187&lt;50000,"low",IF('CLEAN'!K187&lt;120000,"mid","high"))),"")</f>
        <v/>
      </c>
      <c r="G187" s="24">
        <f>IF('CLEAN'!N187="ads",1,0)</f>
        <v/>
      </c>
      <c r="H187" s="24">
        <f>IF(OR('CLEAN'!M187="android",'CLEAN'!M187="ios"),1,0)</f>
        <v/>
      </c>
    </row>
    <row r="188">
      <c r="A188" s="20">
        <f>'CLEAN'!A188</f>
        <v/>
      </c>
      <c r="B188" s="21">
        <f>IFERROR(TODAY()-'CLEAN'!F188,"")</f>
        <v/>
      </c>
      <c r="C188" s="21">
        <f>IFERROR(TODAY()-'CLEAN'!G188,"")</f>
        <v/>
      </c>
      <c r="D188" s="22">
        <f>IFERROR(IF('CLEAN'!H188&gt;0,'CLEAN'!J188/'CLEAN'!H188,""),"")</f>
        <v/>
      </c>
      <c r="E188" s="23">
        <f>IFERROR(LN(1+'CLEAN'!J188),"")</f>
        <v/>
      </c>
      <c r="F188" s="24">
        <f>IFERROR(IF('CLEAN'!K188="","",IF('CLEAN'!K188&lt;50000,"low",IF('CLEAN'!K188&lt;120000,"mid","high"))),"")</f>
        <v/>
      </c>
      <c r="G188" s="24">
        <f>IF('CLEAN'!N188="ads",1,0)</f>
        <v/>
      </c>
      <c r="H188" s="24">
        <f>IF(OR('CLEAN'!M188="android",'CLEAN'!M188="ios"),1,0)</f>
        <v/>
      </c>
    </row>
    <row r="189">
      <c r="A189" s="20">
        <f>'CLEAN'!A189</f>
        <v/>
      </c>
      <c r="B189" s="21">
        <f>IFERROR(TODAY()-'CLEAN'!F189,"")</f>
        <v/>
      </c>
      <c r="C189" s="21">
        <f>IFERROR(TODAY()-'CLEAN'!G189,"")</f>
        <v/>
      </c>
      <c r="D189" s="22">
        <f>IFERROR(IF('CLEAN'!H189&gt;0,'CLEAN'!J189/'CLEAN'!H189,""),"")</f>
        <v/>
      </c>
      <c r="E189" s="23">
        <f>IFERROR(LN(1+'CLEAN'!J189),"")</f>
        <v/>
      </c>
      <c r="F189" s="24">
        <f>IFERROR(IF('CLEAN'!K189="","",IF('CLEAN'!K189&lt;50000,"low",IF('CLEAN'!K189&lt;120000,"mid","high"))),"")</f>
        <v/>
      </c>
      <c r="G189" s="24">
        <f>IF('CLEAN'!N189="ads",1,0)</f>
        <v/>
      </c>
      <c r="H189" s="24">
        <f>IF(OR('CLEAN'!M189="android",'CLEAN'!M189="ios"),1,0)</f>
        <v/>
      </c>
    </row>
    <row r="190">
      <c r="A190" s="20">
        <f>'CLEAN'!A190</f>
        <v/>
      </c>
      <c r="B190" s="21">
        <f>IFERROR(TODAY()-'CLEAN'!F190,"")</f>
        <v/>
      </c>
      <c r="C190" s="21">
        <f>IFERROR(TODAY()-'CLEAN'!G190,"")</f>
        <v/>
      </c>
      <c r="D190" s="22">
        <f>IFERROR(IF('CLEAN'!H190&gt;0,'CLEAN'!J190/'CLEAN'!H190,""),"")</f>
        <v/>
      </c>
      <c r="E190" s="23">
        <f>IFERROR(LN(1+'CLEAN'!J190),"")</f>
        <v/>
      </c>
      <c r="F190" s="24">
        <f>IFERROR(IF('CLEAN'!K190="","",IF('CLEAN'!K190&lt;50000,"low",IF('CLEAN'!K190&lt;120000,"mid","high"))),"")</f>
        <v/>
      </c>
      <c r="G190" s="24">
        <f>IF('CLEAN'!N190="ads",1,0)</f>
        <v/>
      </c>
      <c r="H190" s="24">
        <f>IF(OR('CLEAN'!M190="android",'CLEAN'!M190="ios"),1,0)</f>
        <v/>
      </c>
    </row>
    <row r="191">
      <c r="A191" s="20">
        <f>'CLEAN'!A191</f>
        <v/>
      </c>
      <c r="B191" s="21">
        <f>IFERROR(TODAY()-'CLEAN'!F191,"")</f>
        <v/>
      </c>
      <c r="C191" s="21">
        <f>IFERROR(TODAY()-'CLEAN'!G191,"")</f>
        <v/>
      </c>
      <c r="D191" s="22">
        <f>IFERROR(IF('CLEAN'!H191&gt;0,'CLEAN'!J191/'CLEAN'!H191,""),"")</f>
        <v/>
      </c>
      <c r="E191" s="23">
        <f>IFERROR(LN(1+'CLEAN'!J191),"")</f>
        <v/>
      </c>
      <c r="F191" s="24">
        <f>IFERROR(IF('CLEAN'!K191="","",IF('CLEAN'!K191&lt;50000,"low",IF('CLEAN'!K191&lt;120000,"mid","high"))),"")</f>
        <v/>
      </c>
      <c r="G191" s="24">
        <f>IF('CLEAN'!N191="ads",1,0)</f>
        <v/>
      </c>
      <c r="H191" s="24">
        <f>IF(OR('CLEAN'!M191="android",'CLEAN'!M191="ios"),1,0)</f>
        <v/>
      </c>
    </row>
    <row r="192">
      <c r="A192" s="20">
        <f>'CLEAN'!A192</f>
        <v/>
      </c>
      <c r="B192" s="21">
        <f>IFERROR(TODAY()-'CLEAN'!F192,"")</f>
        <v/>
      </c>
      <c r="C192" s="21">
        <f>IFERROR(TODAY()-'CLEAN'!G192,"")</f>
        <v/>
      </c>
      <c r="D192" s="22">
        <f>IFERROR(IF('CLEAN'!H192&gt;0,'CLEAN'!J192/'CLEAN'!H192,""),"")</f>
        <v/>
      </c>
      <c r="E192" s="23">
        <f>IFERROR(LN(1+'CLEAN'!J192),"")</f>
        <v/>
      </c>
      <c r="F192" s="24">
        <f>IFERROR(IF('CLEAN'!K192="","",IF('CLEAN'!K192&lt;50000,"low",IF('CLEAN'!K192&lt;120000,"mid","high"))),"")</f>
        <v/>
      </c>
      <c r="G192" s="24">
        <f>IF('CLEAN'!N192="ads",1,0)</f>
        <v/>
      </c>
      <c r="H192" s="24">
        <f>IF(OR('CLEAN'!M192="android",'CLEAN'!M192="ios"),1,0)</f>
        <v/>
      </c>
    </row>
    <row r="193">
      <c r="A193" s="20">
        <f>'CLEAN'!A193</f>
        <v/>
      </c>
      <c r="B193" s="21">
        <f>IFERROR(TODAY()-'CLEAN'!F193,"")</f>
        <v/>
      </c>
      <c r="C193" s="21">
        <f>IFERROR(TODAY()-'CLEAN'!G193,"")</f>
        <v/>
      </c>
      <c r="D193" s="22">
        <f>IFERROR(IF('CLEAN'!H193&gt;0,'CLEAN'!J193/'CLEAN'!H193,""),"")</f>
        <v/>
      </c>
      <c r="E193" s="23">
        <f>IFERROR(LN(1+'CLEAN'!J193),"")</f>
        <v/>
      </c>
      <c r="F193" s="24">
        <f>IFERROR(IF('CLEAN'!K193="","",IF('CLEAN'!K193&lt;50000,"low",IF('CLEAN'!K193&lt;120000,"mid","high"))),"")</f>
        <v/>
      </c>
      <c r="G193" s="24">
        <f>IF('CLEAN'!N193="ads",1,0)</f>
        <v/>
      </c>
      <c r="H193" s="24">
        <f>IF(OR('CLEAN'!M193="android",'CLEAN'!M193="ios"),1,0)</f>
        <v/>
      </c>
    </row>
    <row r="194">
      <c r="A194" s="20">
        <f>'CLEAN'!A194</f>
        <v/>
      </c>
      <c r="B194" s="21">
        <f>IFERROR(TODAY()-'CLEAN'!F194,"")</f>
        <v/>
      </c>
      <c r="C194" s="21">
        <f>IFERROR(TODAY()-'CLEAN'!G194,"")</f>
        <v/>
      </c>
      <c r="D194" s="22">
        <f>IFERROR(IF('CLEAN'!H194&gt;0,'CLEAN'!J194/'CLEAN'!H194,""),"")</f>
        <v/>
      </c>
      <c r="E194" s="23">
        <f>IFERROR(LN(1+'CLEAN'!J194),"")</f>
        <v/>
      </c>
      <c r="F194" s="24">
        <f>IFERROR(IF('CLEAN'!K194="","",IF('CLEAN'!K194&lt;50000,"low",IF('CLEAN'!K194&lt;120000,"mid","high"))),"")</f>
        <v/>
      </c>
      <c r="G194" s="24">
        <f>IF('CLEAN'!N194="ads",1,0)</f>
        <v/>
      </c>
      <c r="H194" s="24">
        <f>IF(OR('CLEAN'!M194="android",'CLEAN'!M194="ios"),1,0)</f>
        <v/>
      </c>
    </row>
    <row r="195">
      <c r="A195" s="20">
        <f>'CLEAN'!A195</f>
        <v/>
      </c>
      <c r="B195" s="21">
        <f>IFERROR(TODAY()-'CLEAN'!F195,"")</f>
        <v/>
      </c>
      <c r="C195" s="21">
        <f>IFERROR(TODAY()-'CLEAN'!G195,"")</f>
        <v/>
      </c>
      <c r="D195" s="22">
        <f>IFERROR(IF('CLEAN'!H195&gt;0,'CLEAN'!J195/'CLEAN'!H195,""),"")</f>
        <v/>
      </c>
      <c r="E195" s="23">
        <f>IFERROR(LN(1+'CLEAN'!J195),"")</f>
        <v/>
      </c>
      <c r="F195" s="24">
        <f>IFERROR(IF('CLEAN'!K195="","",IF('CLEAN'!K195&lt;50000,"low",IF('CLEAN'!K195&lt;120000,"mid","high"))),"")</f>
        <v/>
      </c>
      <c r="G195" s="24">
        <f>IF('CLEAN'!N195="ads",1,0)</f>
        <v/>
      </c>
      <c r="H195" s="24">
        <f>IF(OR('CLEAN'!M195="android",'CLEAN'!M195="ios"),1,0)</f>
        <v/>
      </c>
    </row>
    <row r="196">
      <c r="A196" s="20">
        <f>'CLEAN'!A196</f>
        <v/>
      </c>
      <c r="B196" s="21">
        <f>IFERROR(TODAY()-'CLEAN'!F196,"")</f>
        <v/>
      </c>
      <c r="C196" s="21">
        <f>IFERROR(TODAY()-'CLEAN'!G196,"")</f>
        <v/>
      </c>
      <c r="D196" s="22">
        <f>IFERROR(IF('CLEAN'!H196&gt;0,'CLEAN'!J196/'CLEAN'!H196,""),"")</f>
        <v/>
      </c>
      <c r="E196" s="23">
        <f>IFERROR(LN(1+'CLEAN'!J196),"")</f>
        <v/>
      </c>
      <c r="F196" s="24">
        <f>IFERROR(IF('CLEAN'!K196="","",IF('CLEAN'!K196&lt;50000,"low",IF('CLEAN'!K196&lt;120000,"mid","high"))),"")</f>
        <v/>
      </c>
      <c r="G196" s="24">
        <f>IF('CLEAN'!N196="ads",1,0)</f>
        <v/>
      </c>
      <c r="H196" s="24">
        <f>IF(OR('CLEAN'!M196="android",'CLEAN'!M196="ios"),1,0)</f>
        <v/>
      </c>
    </row>
    <row r="197">
      <c r="A197" s="20">
        <f>'CLEAN'!A197</f>
        <v/>
      </c>
      <c r="B197" s="21">
        <f>IFERROR(TODAY()-'CLEAN'!F197,"")</f>
        <v/>
      </c>
      <c r="C197" s="21">
        <f>IFERROR(TODAY()-'CLEAN'!G197,"")</f>
        <v/>
      </c>
      <c r="D197" s="22">
        <f>IFERROR(IF('CLEAN'!H197&gt;0,'CLEAN'!J197/'CLEAN'!H197,""),"")</f>
        <v/>
      </c>
      <c r="E197" s="23">
        <f>IFERROR(LN(1+'CLEAN'!J197),"")</f>
        <v/>
      </c>
      <c r="F197" s="24">
        <f>IFERROR(IF('CLEAN'!K197="","",IF('CLEAN'!K197&lt;50000,"low",IF('CLEAN'!K197&lt;120000,"mid","high"))),"")</f>
        <v/>
      </c>
      <c r="G197" s="24">
        <f>IF('CLEAN'!N197="ads",1,0)</f>
        <v/>
      </c>
      <c r="H197" s="24">
        <f>IF(OR('CLEAN'!M197="android",'CLEAN'!M197="ios"),1,0)</f>
        <v/>
      </c>
    </row>
    <row r="198">
      <c r="A198" s="20">
        <f>'CLEAN'!A198</f>
        <v/>
      </c>
      <c r="B198" s="21">
        <f>IFERROR(TODAY()-'CLEAN'!F198,"")</f>
        <v/>
      </c>
      <c r="C198" s="21">
        <f>IFERROR(TODAY()-'CLEAN'!G198,"")</f>
        <v/>
      </c>
      <c r="D198" s="22">
        <f>IFERROR(IF('CLEAN'!H198&gt;0,'CLEAN'!J198/'CLEAN'!H198,""),"")</f>
        <v/>
      </c>
      <c r="E198" s="23">
        <f>IFERROR(LN(1+'CLEAN'!J198),"")</f>
        <v/>
      </c>
      <c r="F198" s="24">
        <f>IFERROR(IF('CLEAN'!K198="","",IF('CLEAN'!K198&lt;50000,"low",IF('CLEAN'!K198&lt;120000,"mid","high"))),"")</f>
        <v/>
      </c>
      <c r="G198" s="24">
        <f>IF('CLEAN'!N198="ads",1,0)</f>
        <v/>
      </c>
      <c r="H198" s="24">
        <f>IF(OR('CLEAN'!M198="android",'CLEAN'!M198="ios"),1,0)</f>
        <v/>
      </c>
    </row>
    <row r="199">
      <c r="A199" s="20">
        <f>'CLEAN'!A199</f>
        <v/>
      </c>
      <c r="B199" s="21">
        <f>IFERROR(TODAY()-'CLEAN'!F199,"")</f>
        <v/>
      </c>
      <c r="C199" s="21">
        <f>IFERROR(TODAY()-'CLEAN'!G199,"")</f>
        <v/>
      </c>
      <c r="D199" s="22">
        <f>IFERROR(IF('CLEAN'!H199&gt;0,'CLEAN'!J199/'CLEAN'!H199,""),"")</f>
        <v/>
      </c>
      <c r="E199" s="23">
        <f>IFERROR(LN(1+'CLEAN'!J199),"")</f>
        <v/>
      </c>
      <c r="F199" s="24">
        <f>IFERROR(IF('CLEAN'!K199="","",IF('CLEAN'!K199&lt;50000,"low",IF('CLEAN'!K199&lt;120000,"mid","high"))),"")</f>
        <v/>
      </c>
      <c r="G199" s="24">
        <f>IF('CLEAN'!N199="ads",1,0)</f>
        <v/>
      </c>
      <c r="H199" s="24">
        <f>IF(OR('CLEAN'!M199="android",'CLEAN'!M199="ios"),1,0)</f>
        <v/>
      </c>
    </row>
    <row r="200">
      <c r="A200" s="20">
        <f>'CLEAN'!A200</f>
        <v/>
      </c>
      <c r="B200" s="21">
        <f>IFERROR(TODAY()-'CLEAN'!F200,"")</f>
        <v/>
      </c>
      <c r="C200" s="21">
        <f>IFERROR(TODAY()-'CLEAN'!G200,"")</f>
        <v/>
      </c>
      <c r="D200" s="22">
        <f>IFERROR(IF('CLEAN'!H200&gt;0,'CLEAN'!J200/'CLEAN'!H200,""),"")</f>
        <v/>
      </c>
      <c r="E200" s="23">
        <f>IFERROR(LN(1+'CLEAN'!J200),"")</f>
        <v/>
      </c>
      <c r="F200" s="24">
        <f>IFERROR(IF('CLEAN'!K200="","",IF('CLEAN'!K200&lt;50000,"low",IF('CLEAN'!K200&lt;120000,"mid","high"))),"")</f>
        <v/>
      </c>
      <c r="G200" s="24">
        <f>IF('CLEAN'!N200="ads",1,0)</f>
        <v/>
      </c>
      <c r="H200" s="24">
        <f>IF(OR('CLEAN'!M200="android",'CLEAN'!M200="ios"),1,0)</f>
        <v/>
      </c>
    </row>
    <row r="201">
      <c r="A201" s="20">
        <f>'CLEAN'!A201</f>
        <v/>
      </c>
      <c r="B201" s="21">
        <f>IFERROR(TODAY()-'CLEAN'!F201,"")</f>
        <v/>
      </c>
      <c r="C201" s="21">
        <f>IFERROR(TODAY()-'CLEAN'!G201,"")</f>
        <v/>
      </c>
      <c r="D201" s="22">
        <f>IFERROR(IF('CLEAN'!H201&gt;0,'CLEAN'!J201/'CLEAN'!H201,""),"")</f>
        <v/>
      </c>
      <c r="E201" s="23">
        <f>IFERROR(LN(1+'CLEAN'!J201),"")</f>
        <v/>
      </c>
      <c r="F201" s="24">
        <f>IFERROR(IF('CLEAN'!K201="","",IF('CLEAN'!K201&lt;50000,"low",IF('CLEAN'!K201&lt;120000,"mid","high"))),"")</f>
        <v/>
      </c>
      <c r="G201" s="24">
        <f>IF('CLEAN'!N201="ads",1,0)</f>
        <v/>
      </c>
      <c r="H201" s="24">
        <f>IF(OR('CLEAN'!M201="android",'CLEAN'!M201="ios"),1,0)</f>
        <v/>
      </c>
    </row>
    <row r="202">
      <c r="A202" s="20">
        <f>'CLEAN'!A202</f>
        <v/>
      </c>
      <c r="B202" s="21">
        <f>IFERROR(TODAY()-'CLEAN'!F202,"")</f>
        <v/>
      </c>
      <c r="C202" s="21">
        <f>IFERROR(TODAY()-'CLEAN'!G202,"")</f>
        <v/>
      </c>
      <c r="D202" s="22">
        <f>IFERROR(IF('CLEAN'!H202&gt;0,'CLEAN'!J202/'CLEAN'!H202,""),"")</f>
        <v/>
      </c>
      <c r="E202" s="23">
        <f>IFERROR(LN(1+'CLEAN'!J202),"")</f>
        <v/>
      </c>
      <c r="F202" s="24">
        <f>IFERROR(IF('CLEAN'!K202="","",IF('CLEAN'!K202&lt;50000,"low",IF('CLEAN'!K202&lt;120000,"mid","high"))),"")</f>
        <v/>
      </c>
      <c r="G202" s="24">
        <f>IF('CLEAN'!N202="ads",1,0)</f>
        <v/>
      </c>
      <c r="H202" s="24">
        <f>IF(OR('CLEAN'!M202="android",'CLEAN'!M202="ios"),1,0)</f>
        <v/>
      </c>
    </row>
    <row r="203">
      <c r="A203" s="20">
        <f>'CLEAN'!A203</f>
        <v/>
      </c>
      <c r="B203" s="21">
        <f>IFERROR(TODAY()-'CLEAN'!F203,"")</f>
        <v/>
      </c>
      <c r="C203" s="21">
        <f>IFERROR(TODAY()-'CLEAN'!G203,"")</f>
        <v/>
      </c>
      <c r="D203" s="22">
        <f>IFERROR(IF('CLEAN'!H203&gt;0,'CLEAN'!J203/'CLEAN'!H203,""),"")</f>
        <v/>
      </c>
      <c r="E203" s="23">
        <f>IFERROR(LN(1+'CLEAN'!J203),"")</f>
        <v/>
      </c>
      <c r="F203" s="24">
        <f>IFERROR(IF('CLEAN'!K203="","",IF('CLEAN'!K203&lt;50000,"low",IF('CLEAN'!K203&lt;120000,"mid","high"))),"")</f>
        <v/>
      </c>
      <c r="G203" s="24">
        <f>IF('CLEAN'!N203="ads",1,0)</f>
        <v/>
      </c>
      <c r="H203" s="24">
        <f>IF(OR('CLEAN'!M203="android",'CLEAN'!M203="ios"),1,0)</f>
        <v/>
      </c>
    </row>
    <row r="204">
      <c r="A204" s="20">
        <f>'CLEAN'!A204</f>
        <v/>
      </c>
      <c r="B204" s="21">
        <f>IFERROR(TODAY()-'CLEAN'!F204,"")</f>
        <v/>
      </c>
      <c r="C204" s="21">
        <f>IFERROR(TODAY()-'CLEAN'!G204,"")</f>
        <v/>
      </c>
      <c r="D204" s="22">
        <f>IFERROR(IF('CLEAN'!H204&gt;0,'CLEAN'!J204/'CLEAN'!H204,""),"")</f>
        <v/>
      </c>
      <c r="E204" s="23">
        <f>IFERROR(LN(1+'CLEAN'!J204),"")</f>
        <v/>
      </c>
      <c r="F204" s="24">
        <f>IFERROR(IF('CLEAN'!K204="","",IF('CLEAN'!K204&lt;50000,"low",IF('CLEAN'!K204&lt;120000,"mid","high"))),"")</f>
        <v/>
      </c>
      <c r="G204" s="24">
        <f>IF('CLEAN'!N204="ads",1,0)</f>
        <v/>
      </c>
      <c r="H204" s="24">
        <f>IF(OR('CLEAN'!M204="android",'CLEAN'!M204="ios"),1,0)</f>
        <v/>
      </c>
    </row>
    <row r="205">
      <c r="A205" s="20">
        <f>'CLEAN'!A205</f>
        <v/>
      </c>
      <c r="B205" s="21">
        <f>IFERROR(TODAY()-'CLEAN'!F205,"")</f>
        <v/>
      </c>
      <c r="C205" s="21">
        <f>IFERROR(TODAY()-'CLEAN'!G205,"")</f>
        <v/>
      </c>
      <c r="D205" s="22">
        <f>IFERROR(IF('CLEAN'!H205&gt;0,'CLEAN'!J205/'CLEAN'!H205,""),"")</f>
        <v/>
      </c>
      <c r="E205" s="23">
        <f>IFERROR(LN(1+'CLEAN'!J205),"")</f>
        <v/>
      </c>
      <c r="F205" s="24">
        <f>IFERROR(IF('CLEAN'!K205="","",IF('CLEAN'!K205&lt;50000,"low",IF('CLEAN'!K205&lt;120000,"mid","high"))),"")</f>
        <v/>
      </c>
      <c r="G205" s="24">
        <f>IF('CLEAN'!N205="ads",1,0)</f>
        <v/>
      </c>
      <c r="H205" s="24">
        <f>IF(OR('CLEAN'!M205="android",'CLEAN'!M205="ios"),1,0)</f>
        <v/>
      </c>
    </row>
    <row r="206">
      <c r="A206" s="20">
        <f>'CLEAN'!A206</f>
        <v/>
      </c>
      <c r="B206" s="21">
        <f>IFERROR(TODAY()-'CLEAN'!F206,"")</f>
        <v/>
      </c>
      <c r="C206" s="21">
        <f>IFERROR(TODAY()-'CLEAN'!G206,"")</f>
        <v/>
      </c>
      <c r="D206" s="22">
        <f>IFERROR(IF('CLEAN'!H206&gt;0,'CLEAN'!J206/'CLEAN'!H206,""),"")</f>
        <v/>
      </c>
      <c r="E206" s="23">
        <f>IFERROR(LN(1+'CLEAN'!J206),"")</f>
        <v/>
      </c>
      <c r="F206" s="24">
        <f>IFERROR(IF('CLEAN'!K206="","",IF('CLEAN'!K206&lt;50000,"low",IF('CLEAN'!K206&lt;120000,"mid","high"))),"")</f>
        <v/>
      </c>
      <c r="G206" s="24">
        <f>IF('CLEAN'!N206="ads",1,0)</f>
        <v/>
      </c>
      <c r="H206" s="24">
        <f>IF(OR('CLEAN'!M206="android",'CLEAN'!M206="ios"),1,0)</f>
        <v/>
      </c>
    </row>
    <row r="207">
      <c r="A207" s="20">
        <f>'CLEAN'!A207</f>
        <v/>
      </c>
      <c r="B207" s="21">
        <f>IFERROR(TODAY()-'CLEAN'!F207,"")</f>
        <v/>
      </c>
      <c r="C207" s="21">
        <f>IFERROR(TODAY()-'CLEAN'!G207,"")</f>
        <v/>
      </c>
      <c r="D207" s="22">
        <f>IFERROR(IF('CLEAN'!H207&gt;0,'CLEAN'!J207/'CLEAN'!H207,""),"")</f>
        <v/>
      </c>
      <c r="E207" s="23">
        <f>IFERROR(LN(1+'CLEAN'!J207),"")</f>
        <v/>
      </c>
      <c r="F207" s="24">
        <f>IFERROR(IF('CLEAN'!K207="","",IF('CLEAN'!K207&lt;50000,"low",IF('CLEAN'!K207&lt;120000,"mid","high"))),"")</f>
        <v/>
      </c>
      <c r="G207" s="24">
        <f>IF('CLEAN'!N207="ads",1,0)</f>
        <v/>
      </c>
      <c r="H207" s="24">
        <f>IF(OR('CLEAN'!M207="android",'CLEAN'!M207="ios"),1,0)</f>
        <v/>
      </c>
    </row>
    <row r="208">
      <c r="A208" s="20">
        <f>'CLEAN'!A208</f>
        <v/>
      </c>
      <c r="B208" s="21">
        <f>IFERROR(TODAY()-'CLEAN'!F208,"")</f>
        <v/>
      </c>
      <c r="C208" s="21">
        <f>IFERROR(TODAY()-'CLEAN'!G208,"")</f>
        <v/>
      </c>
      <c r="D208" s="22">
        <f>IFERROR(IF('CLEAN'!H208&gt;0,'CLEAN'!J208/'CLEAN'!H208,""),"")</f>
        <v/>
      </c>
      <c r="E208" s="23">
        <f>IFERROR(LN(1+'CLEAN'!J208),"")</f>
        <v/>
      </c>
      <c r="F208" s="24">
        <f>IFERROR(IF('CLEAN'!K208="","",IF('CLEAN'!K208&lt;50000,"low",IF('CLEAN'!K208&lt;120000,"mid","high"))),"")</f>
        <v/>
      </c>
      <c r="G208" s="24">
        <f>IF('CLEAN'!N208="ads",1,0)</f>
        <v/>
      </c>
      <c r="H208" s="24">
        <f>IF(OR('CLEAN'!M208="android",'CLEAN'!M208="ios"),1,0)</f>
        <v/>
      </c>
    </row>
    <row r="209">
      <c r="A209" s="20">
        <f>'CLEAN'!A209</f>
        <v/>
      </c>
      <c r="B209" s="21">
        <f>IFERROR(TODAY()-'CLEAN'!F209,"")</f>
        <v/>
      </c>
      <c r="C209" s="21">
        <f>IFERROR(TODAY()-'CLEAN'!G209,"")</f>
        <v/>
      </c>
      <c r="D209" s="22">
        <f>IFERROR(IF('CLEAN'!H209&gt;0,'CLEAN'!J209/'CLEAN'!H209,""),"")</f>
        <v/>
      </c>
      <c r="E209" s="23">
        <f>IFERROR(LN(1+'CLEAN'!J209),"")</f>
        <v/>
      </c>
      <c r="F209" s="24">
        <f>IFERROR(IF('CLEAN'!K209="","",IF('CLEAN'!K209&lt;50000,"low",IF('CLEAN'!K209&lt;120000,"mid","high"))),"")</f>
        <v/>
      </c>
      <c r="G209" s="24">
        <f>IF('CLEAN'!N209="ads",1,0)</f>
        <v/>
      </c>
      <c r="H209" s="24">
        <f>IF(OR('CLEAN'!M209="android",'CLEAN'!M209="ios"),1,0)</f>
        <v/>
      </c>
    </row>
    <row r="210">
      <c r="A210" s="20">
        <f>'CLEAN'!A210</f>
        <v/>
      </c>
      <c r="B210" s="21">
        <f>IFERROR(TODAY()-'CLEAN'!F210,"")</f>
        <v/>
      </c>
      <c r="C210" s="21">
        <f>IFERROR(TODAY()-'CLEAN'!G210,"")</f>
        <v/>
      </c>
      <c r="D210" s="22">
        <f>IFERROR(IF('CLEAN'!H210&gt;0,'CLEAN'!J210/'CLEAN'!H210,""),"")</f>
        <v/>
      </c>
      <c r="E210" s="23">
        <f>IFERROR(LN(1+'CLEAN'!J210),"")</f>
        <v/>
      </c>
      <c r="F210" s="24">
        <f>IFERROR(IF('CLEAN'!K210="","",IF('CLEAN'!K210&lt;50000,"low",IF('CLEAN'!K210&lt;120000,"mid","high"))),"")</f>
        <v/>
      </c>
      <c r="G210" s="24">
        <f>IF('CLEAN'!N210="ads",1,0)</f>
        <v/>
      </c>
      <c r="H210" s="24">
        <f>IF(OR('CLEAN'!M210="android",'CLEAN'!M210="ios"),1,0)</f>
        <v/>
      </c>
    </row>
    <row r="211">
      <c r="A211" s="20">
        <f>'CLEAN'!A211</f>
        <v/>
      </c>
      <c r="B211" s="21">
        <f>IFERROR(TODAY()-'CLEAN'!F211,"")</f>
        <v/>
      </c>
      <c r="C211" s="21">
        <f>IFERROR(TODAY()-'CLEAN'!G211,"")</f>
        <v/>
      </c>
      <c r="D211" s="22">
        <f>IFERROR(IF('CLEAN'!H211&gt;0,'CLEAN'!J211/'CLEAN'!H211,""),"")</f>
        <v/>
      </c>
      <c r="E211" s="23">
        <f>IFERROR(LN(1+'CLEAN'!J211),"")</f>
        <v/>
      </c>
      <c r="F211" s="24">
        <f>IFERROR(IF('CLEAN'!K211="","",IF('CLEAN'!K211&lt;50000,"low",IF('CLEAN'!K211&lt;120000,"mid","high"))),"")</f>
        <v/>
      </c>
      <c r="G211" s="24">
        <f>IF('CLEAN'!N211="ads",1,0)</f>
        <v/>
      </c>
      <c r="H211" s="24">
        <f>IF(OR('CLEAN'!M211="android",'CLEAN'!M211="ios"),1,0)</f>
        <v/>
      </c>
    </row>
    <row r="212">
      <c r="A212" s="20">
        <f>'CLEAN'!A212</f>
        <v/>
      </c>
      <c r="B212" s="21">
        <f>IFERROR(TODAY()-'CLEAN'!F212,"")</f>
        <v/>
      </c>
      <c r="C212" s="21">
        <f>IFERROR(TODAY()-'CLEAN'!G212,"")</f>
        <v/>
      </c>
      <c r="D212" s="22">
        <f>IFERROR(IF('CLEAN'!H212&gt;0,'CLEAN'!J212/'CLEAN'!H212,""),"")</f>
        <v/>
      </c>
      <c r="E212" s="23">
        <f>IFERROR(LN(1+'CLEAN'!J212),"")</f>
        <v/>
      </c>
      <c r="F212" s="24">
        <f>IFERROR(IF('CLEAN'!K212="","",IF('CLEAN'!K212&lt;50000,"low",IF('CLEAN'!K212&lt;120000,"mid","high"))),"")</f>
        <v/>
      </c>
      <c r="G212" s="24">
        <f>IF('CLEAN'!N212="ads",1,0)</f>
        <v/>
      </c>
      <c r="H212" s="24">
        <f>IF(OR('CLEAN'!M212="android",'CLEAN'!M212="ios"),1,0)</f>
        <v/>
      </c>
    </row>
    <row r="213">
      <c r="A213" s="20">
        <f>'CLEAN'!A213</f>
        <v/>
      </c>
      <c r="B213" s="21">
        <f>IFERROR(TODAY()-'CLEAN'!F213,"")</f>
        <v/>
      </c>
      <c r="C213" s="21">
        <f>IFERROR(TODAY()-'CLEAN'!G213,"")</f>
        <v/>
      </c>
      <c r="D213" s="22">
        <f>IFERROR(IF('CLEAN'!H213&gt;0,'CLEAN'!J213/'CLEAN'!H213,""),"")</f>
        <v/>
      </c>
      <c r="E213" s="23">
        <f>IFERROR(LN(1+'CLEAN'!J213),"")</f>
        <v/>
      </c>
      <c r="F213" s="24">
        <f>IFERROR(IF('CLEAN'!K213="","",IF('CLEAN'!K213&lt;50000,"low",IF('CLEAN'!K213&lt;120000,"mid","high"))),"")</f>
        <v/>
      </c>
      <c r="G213" s="24">
        <f>IF('CLEAN'!N213="ads",1,0)</f>
        <v/>
      </c>
      <c r="H213" s="24">
        <f>IF(OR('CLEAN'!M213="android",'CLEAN'!M213="ios"),1,0)</f>
        <v/>
      </c>
    </row>
    <row r="214">
      <c r="A214" s="20">
        <f>'CLEAN'!A214</f>
        <v/>
      </c>
      <c r="B214" s="21">
        <f>IFERROR(TODAY()-'CLEAN'!F214,"")</f>
        <v/>
      </c>
      <c r="C214" s="21">
        <f>IFERROR(TODAY()-'CLEAN'!G214,"")</f>
        <v/>
      </c>
      <c r="D214" s="22">
        <f>IFERROR(IF('CLEAN'!H214&gt;0,'CLEAN'!J214/'CLEAN'!H214,""),"")</f>
        <v/>
      </c>
      <c r="E214" s="23">
        <f>IFERROR(LN(1+'CLEAN'!J214),"")</f>
        <v/>
      </c>
      <c r="F214" s="24">
        <f>IFERROR(IF('CLEAN'!K214="","",IF('CLEAN'!K214&lt;50000,"low",IF('CLEAN'!K214&lt;120000,"mid","high"))),"")</f>
        <v/>
      </c>
      <c r="G214" s="24">
        <f>IF('CLEAN'!N214="ads",1,0)</f>
        <v/>
      </c>
      <c r="H214" s="24">
        <f>IF(OR('CLEAN'!M214="android",'CLEAN'!M214="ios"),1,0)</f>
        <v/>
      </c>
    </row>
    <row r="215">
      <c r="A215" s="20">
        <f>'CLEAN'!A215</f>
        <v/>
      </c>
      <c r="B215" s="21">
        <f>IFERROR(TODAY()-'CLEAN'!F215,"")</f>
        <v/>
      </c>
      <c r="C215" s="21">
        <f>IFERROR(TODAY()-'CLEAN'!G215,"")</f>
        <v/>
      </c>
      <c r="D215" s="22">
        <f>IFERROR(IF('CLEAN'!H215&gt;0,'CLEAN'!J215/'CLEAN'!H215,""),"")</f>
        <v/>
      </c>
      <c r="E215" s="23">
        <f>IFERROR(LN(1+'CLEAN'!J215),"")</f>
        <v/>
      </c>
      <c r="F215" s="24">
        <f>IFERROR(IF('CLEAN'!K215="","",IF('CLEAN'!K215&lt;50000,"low",IF('CLEAN'!K215&lt;120000,"mid","high"))),"")</f>
        <v/>
      </c>
      <c r="G215" s="24">
        <f>IF('CLEAN'!N215="ads",1,0)</f>
        <v/>
      </c>
      <c r="H215" s="24">
        <f>IF(OR('CLEAN'!M215="android",'CLEAN'!M215="ios"),1,0)</f>
        <v/>
      </c>
    </row>
    <row r="216">
      <c r="A216" s="20">
        <f>'CLEAN'!A216</f>
        <v/>
      </c>
      <c r="B216" s="21">
        <f>IFERROR(TODAY()-'CLEAN'!F216,"")</f>
        <v/>
      </c>
      <c r="C216" s="21">
        <f>IFERROR(TODAY()-'CLEAN'!G216,"")</f>
        <v/>
      </c>
      <c r="D216" s="22">
        <f>IFERROR(IF('CLEAN'!H216&gt;0,'CLEAN'!J216/'CLEAN'!H216,""),"")</f>
        <v/>
      </c>
      <c r="E216" s="23">
        <f>IFERROR(LN(1+'CLEAN'!J216),"")</f>
        <v/>
      </c>
      <c r="F216" s="24">
        <f>IFERROR(IF('CLEAN'!K216="","",IF('CLEAN'!K216&lt;50000,"low",IF('CLEAN'!K216&lt;120000,"mid","high"))),"")</f>
        <v/>
      </c>
      <c r="G216" s="24">
        <f>IF('CLEAN'!N216="ads",1,0)</f>
        <v/>
      </c>
      <c r="H216" s="24">
        <f>IF(OR('CLEAN'!M216="android",'CLEAN'!M216="ios"),1,0)</f>
        <v/>
      </c>
    </row>
    <row r="217">
      <c r="A217" s="20">
        <f>'CLEAN'!A217</f>
        <v/>
      </c>
      <c r="B217" s="21">
        <f>IFERROR(TODAY()-'CLEAN'!F217,"")</f>
        <v/>
      </c>
      <c r="C217" s="21">
        <f>IFERROR(TODAY()-'CLEAN'!G217,"")</f>
        <v/>
      </c>
      <c r="D217" s="22">
        <f>IFERROR(IF('CLEAN'!H217&gt;0,'CLEAN'!J217/'CLEAN'!H217,""),"")</f>
        <v/>
      </c>
      <c r="E217" s="23">
        <f>IFERROR(LN(1+'CLEAN'!J217),"")</f>
        <v/>
      </c>
      <c r="F217" s="24">
        <f>IFERROR(IF('CLEAN'!K217="","",IF('CLEAN'!K217&lt;50000,"low",IF('CLEAN'!K217&lt;120000,"mid","high"))),"")</f>
        <v/>
      </c>
      <c r="G217" s="24">
        <f>IF('CLEAN'!N217="ads",1,0)</f>
        <v/>
      </c>
      <c r="H217" s="24">
        <f>IF(OR('CLEAN'!M217="android",'CLEAN'!M217="ios"),1,0)</f>
        <v/>
      </c>
    </row>
    <row r="218">
      <c r="A218" s="20">
        <f>'CLEAN'!A218</f>
        <v/>
      </c>
      <c r="B218" s="21">
        <f>IFERROR(TODAY()-'CLEAN'!F218,"")</f>
        <v/>
      </c>
      <c r="C218" s="21">
        <f>IFERROR(TODAY()-'CLEAN'!G218,"")</f>
        <v/>
      </c>
      <c r="D218" s="22">
        <f>IFERROR(IF('CLEAN'!H218&gt;0,'CLEAN'!J218/'CLEAN'!H218,""),"")</f>
        <v/>
      </c>
      <c r="E218" s="23">
        <f>IFERROR(LN(1+'CLEAN'!J218),"")</f>
        <v/>
      </c>
      <c r="F218" s="24">
        <f>IFERROR(IF('CLEAN'!K218="","",IF('CLEAN'!K218&lt;50000,"low",IF('CLEAN'!K218&lt;120000,"mid","high"))),"")</f>
        <v/>
      </c>
      <c r="G218" s="24">
        <f>IF('CLEAN'!N218="ads",1,0)</f>
        <v/>
      </c>
      <c r="H218" s="24">
        <f>IF(OR('CLEAN'!M218="android",'CLEAN'!M218="ios"),1,0)</f>
        <v/>
      </c>
    </row>
    <row r="219">
      <c r="A219" s="20">
        <f>'CLEAN'!A219</f>
        <v/>
      </c>
      <c r="B219" s="21">
        <f>IFERROR(TODAY()-'CLEAN'!F219,"")</f>
        <v/>
      </c>
      <c r="C219" s="21">
        <f>IFERROR(TODAY()-'CLEAN'!G219,"")</f>
        <v/>
      </c>
      <c r="D219" s="22">
        <f>IFERROR(IF('CLEAN'!H219&gt;0,'CLEAN'!J219/'CLEAN'!H219,""),"")</f>
        <v/>
      </c>
      <c r="E219" s="23">
        <f>IFERROR(LN(1+'CLEAN'!J219),"")</f>
        <v/>
      </c>
      <c r="F219" s="24">
        <f>IFERROR(IF('CLEAN'!K219="","",IF('CLEAN'!K219&lt;50000,"low",IF('CLEAN'!K219&lt;120000,"mid","high"))),"")</f>
        <v/>
      </c>
      <c r="G219" s="24">
        <f>IF('CLEAN'!N219="ads",1,0)</f>
        <v/>
      </c>
      <c r="H219" s="24">
        <f>IF(OR('CLEAN'!M219="android",'CLEAN'!M219="ios"),1,0)</f>
        <v/>
      </c>
    </row>
    <row r="220">
      <c r="A220" s="20">
        <f>'CLEAN'!A220</f>
        <v/>
      </c>
      <c r="B220" s="21">
        <f>IFERROR(TODAY()-'CLEAN'!F220,"")</f>
        <v/>
      </c>
      <c r="C220" s="21">
        <f>IFERROR(TODAY()-'CLEAN'!G220,"")</f>
        <v/>
      </c>
      <c r="D220" s="22">
        <f>IFERROR(IF('CLEAN'!H220&gt;0,'CLEAN'!J220/'CLEAN'!H220,""),"")</f>
        <v/>
      </c>
      <c r="E220" s="23">
        <f>IFERROR(LN(1+'CLEAN'!J220),"")</f>
        <v/>
      </c>
      <c r="F220" s="24">
        <f>IFERROR(IF('CLEAN'!K220="","",IF('CLEAN'!K220&lt;50000,"low",IF('CLEAN'!K220&lt;120000,"mid","high"))),"")</f>
        <v/>
      </c>
      <c r="G220" s="24">
        <f>IF('CLEAN'!N220="ads",1,0)</f>
        <v/>
      </c>
      <c r="H220" s="24">
        <f>IF(OR('CLEAN'!M220="android",'CLEAN'!M220="ios"),1,0)</f>
        <v/>
      </c>
    </row>
    <row r="221">
      <c r="A221" s="20">
        <f>'CLEAN'!A221</f>
        <v/>
      </c>
      <c r="B221" s="21">
        <f>IFERROR(TODAY()-'CLEAN'!F221,"")</f>
        <v/>
      </c>
      <c r="C221" s="21">
        <f>IFERROR(TODAY()-'CLEAN'!G221,"")</f>
        <v/>
      </c>
      <c r="D221" s="22">
        <f>IFERROR(IF('CLEAN'!H221&gt;0,'CLEAN'!J221/'CLEAN'!H221,""),"")</f>
        <v/>
      </c>
      <c r="E221" s="23">
        <f>IFERROR(LN(1+'CLEAN'!J221),"")</f>
        <v/>
      </c>
      <c r="F221" s="24">
        <f>IFERROR(IF('CLEAN'!K221="","",IF('CLEAN'!K221&lt;50000,"low",IF('CLEAN'!K221&lt;120000,"mid","high"))),"")</f>
        <v/>
      </c>
      <c r="G221" s="24">
        <f>IF('CLEAN'!N221="ads",1,0)</f>
        <v/>
      </c>
      <c r="H221" s="24">
        <f>IF(OR('CLEAN'!M221="android",'CLEAN'!M221="ios"),1,0)</f>
        <v/>
      </c>
    </row>
    <row r="222">
      <c r="A222" s="20">
        <f>'CLEAN'!A222</f>
        <v/>
      </c>
      <c r="B222" s="21">
        <f>IFERROR(TODAY()-'CLEAN'!F222,"")</f>
        <v/>
      </c>
      <c r="C222" s="21">
        <f>IFERROR(TODAY()-'CLEAN'!G222,"")</f>
        <v/>
      </c>
      <c r="D222" s="22">
        <f>IFERROR(IF('CLEAN'!H222&gt;0,'CLEAN'!J222/'CLEAN'!H222,""),"")</f>
        <v/>
      </c>
      <c r="E222" s="23">
        <f>IFERROR(LN(1+'CLEAN'!J222),"")</f>
        <v/>
      </c>
      <c r="F222" s="24">
        <f>IFERROR(IF('CLEAN'!K222="","",IF('CLEAN'!K222&lt;50000,"low",IF('CLEAN'!K222&lt;120000,"mid","high"))),"")</f>
        <v/>
      </c>
      <c r="G222" s="24">
        <f>IF('CLEAN'!N222="ads",1,0)</f>
        <v/>
      </c>
      <c r="H222" s="24">
        <f>IF(OR('CLEAN'!M222="android",'CLEAN'!M222="ios"),1,0)</f>
        <v/>
      </c>
    </row>
    <row r="223">
      <c r="A223" s="20">
        <f>'CLEAN'!A223</f>
        <v/>
      </c>
      <c r="B223" s="21">
        <f>IFERROR(TODAY()-'CLEAN'!F223,"")</f>
        <v/>
      </c>
      <c r="C223" s="21">
        <f>IFERROR(TODAY()-'CLEAN'!G223,"")</f>
        <v/>
      </c>
      <c r="D223" s="22">
        <f>IFERROR(IF('CLEAN'!H223&gt;0,'CLEAN'!J223/'CLEAN'!H223,""),"")</f>
        <v/>
      </c>
      <c r="E223" s="23">
        <f>IFERROR(LN(1+'CLEAN'!J223),"")</f>
        <v/>
      </c>
      <c r="F223" s="24">
        <f>IFERROR(IF('CLEAN'!K223="","",IF('CLEAN'!K223&lt;50000,"low",IF('CLEAN'!K223&lt;120000,"mid","high"))),"")</f>
        <v/>
      </c>
      <c r="G223" s="24">
        <f>IF('CLEAN'!N223="ads",1,0)</f>
        <v/>
      </c>
      <c r="H223" s="24">
        <f>IF(OR('CLEAN'!M223="android",'CLEAN'!M223="ios"),1,0)</f>
        <v/>
      </c>
    </row>
    <row r="224">
      <c r="A224" s="20">
        <f>'CLEAN'!A224</f>
        <v/>
      </c>
      <c r="B224" s="21">
        <f>IFERROR(TODAY()-'CLEAN'!F224,"")</f>
        <v/>
      </c>
      <c r="C224" s="21">
        <f>IFERROR(TODAY()-'CLEAN'!G224,"")</f>
        <v/>
      </c>
      <c r="D224" s="22">
        <f>IFERROR(IF('CLEAN'!H224&gt;0,'CLEAN'!J224/'CLEAN'!H224,""),"")</f>
        <v/>
      </c>
      <c r="E224" s="23">
        <f>IFERROR(LN(1+'CLEAN'!J224),"")</f>
        <v/>
      </c>
      <c r="F224" s="24">
        <f>IFERROR(IF('CLEAN'!K224="","",IF('CLEAN'!K224&lt;50000,"low",IF('CLEAN'!K224&lt;120000,"mid","high"))),"")</f>
        <v/>
      </c>
      <c r="G224" s="24">
        <f>IF('CLEAN'!N224="ads",1,0)</f>
        <v/>
      </c>
      <c r="H224" s="24">
        <f>IF(OR('CLEAN'!M224="android",'CLEAN'!M224="ios"),1,0)</f>
        <v/>
      </c>
    </row>
    <row r="225">
      <c r="A225" s="20">
        <f>'CLEAN'!A225</f>
        <v/>
      </c>
      <c r="B225" s="21">
        <f>IFERROR(TODAY()-'CLEAN'!F225,"")</f>
        <v/>
      </c>
      <c r="C225" s="21">
        <f>IFERROR(TODAY()-'CLEAN'!G225,"")</f>
        <v/>
      </c>
      <c r="D225" s="22">
        <f>IFERROR(IF('CLEAN'!H225&gt;0,'CLEAN'!J225/'CLEAN'!H225,""),"")</f>
        <v/>
      </c>
      <c r="E225" s="23">
        <f>IFERROR(LN(1+'CLEAN'!J225),"")</f>
        <v/>
      </c>
      <c r="F225" s="24">
        <f>IFERROR(IF('CLEAN'!K225="","",IF('CLEAN'!K225&lt;50000,"low",IF('CLEAN'!K225&lt;120000,"mid","high"))),"")</f>
        <v/>
      </c>
      <c r="G225" s="24">
        <f>IF('CLEAN'!N225="ads",1,0)</f>
        <v/>
      </c>
      <c r="H225" s="24">
        <f>IF(OR('CLEAN'!M225="android",'CLEAN'!M225="ios"),1,0)</f>
        <v/>
      </c>
    </row>
    <row r="226">
      <c r="A226" s="20">
        <f>'CLEAN'!A226</f>
        <v/>
      </c>
      <c r="B226" s="21">
        <f>IFERROR(TODAY()-'CLEAN'!F226,"")</f>
        <v/>
      </c>
      <c r="C226" s="21">
        <f>IFERROR(TODAY()-'CLEAN'!G226,"")</f>
        <v/>
      </c>
      <c r="D226" s="22">
        <f>IFERROR(IF('CLEAN'!H226&gt;0,'CLEAN'!J226/'CLEAN'!H226,""),"")</f>
        <v/>
      </c>
      <c r="E226" s="23">
        <f>IFERROR(LN(1+'CLEAN'!J226),"")</f>
        <v/>
      </c>
      <c r="F226" s="24">
        <f>IFERROR(IF('CLEAN'!K226="","",IF('CLEAN'!K226&lt;50000,"low",IF('CLEAN'!K226&lt;120000,"mid","high"))),"")</f>
        <v/>
      </c>
      <c r="G226" s="24">
        <f>IF('CLEAN'!N226="ads",1,0)</f>
        <v/>
      </c>
      <c r="H226" s="24">
        <f>IF(OR('CLEAN'!M226="android",'CLEAN'!M226="ios"),1,0)</f>
        <v/>
      </c>
    </row>
    <row r="227">
      <c r="A227" s="20">
        <f>'CLEAN'!A227</f>
        <v/>
      </c>
      <c r="B227" s="21">
        <f>IFERROR(TODAY()-'CLEAN'!F227,"")</f>
        <v/>
      </c>
      <c r="C227" s="21">
        <f>IFERROR(TODAY()-'CLEAN'!G227,"")</f>
        <v/>
      </c>
      <c r="D227" s="22">
        <f>IFERROR(IF('CLEAN'!H227&gt;0,'CLEAN'!J227/'CLEAN'!H227,""),"")</f>
        <v/>
      </c>
      <c r="E227" s="23">
        <f>IFERROR(LN(1+'CLEAN'!J227),"")</f>
        <v/>
      </c>
      <c r="F227" s="24">
        <f>IFERROR(IF('CLEAN'!K227="","",IF('CLEAN'!K227&lt;50000,"low",IF('CLEAN'!K227&lt;120000,"mid","high"))),"")</f>
        <v/>
      </c>
      <c r="G227" s="24">
        <f>IF('CLEAN'!N227="ads",1,0)</f>
        <v/>
      </c>
      <c r="H227" s="24">
        <f>IF(OR('CLEAN'!M227="android",'CLEAN'!M227="ios"),1,0)</f>
        <v/>
      </c>
    </row>
    <row r="228">
      <c r="A228" s="20">
        <f>'CLEAN'!A228</f>
        <v/>
      </c>
      <c r="B228" s="21">
        <f>IFERROR(TODAY()-'CLEAN'!F228,"")</f>
        <v/>
      </c>
      <c r="C228" s="21">
        <f>IFERROR(TODAY()-'CLEAN'!G228,"")</f>
        <v/>
      </c>
      <c r="D228" s="22">
        <f>IFERROR(IF('CLEAN'!H228&gt;0,'CLEAN'!J228/'CLEAN'!H228,""),"")</f>
        <v/>
      </c>
      <c r="E228" s="23">
        <f>IFERROR(LN(1+'CLEAN'!J228),"")</f>
        <v/>
      </c>
      <c r="F228" s="24">
        <f>IFERROR(IF('CLEAN'!K228="","",IF('CLEAN'!K228&lt;50000,"low",IF('CLEAN'!K228&lt;120000,"mid","high"))),"")</f>
        <v/>
      </c>
      <c r="G228" s="24">
        <f>IF('CLEAN'!N228="ads",1,0)</f>
        <v/>
      </c>
      <c r="H228" s="24">
        <f>IF(OR('CLEAN'!M228="android",'CLEAN'!M228="ios"),1,0)</f>
        <v/>
      </c>
    </row>
    <row r="229">
      <c r="A229" s="20">
        <f>'CLEAN'!A229</f>
        <v/>
      </c>
      <c r="B229" s="21">
        <f>IFERROR(TODAY()-'CLEAN'!F229,"")</f>
        <v/>
      </c>
      <c r="C229" s="21">
        <f>IFERROR(TODAY()-'CLEAN'!G229,"")</f>
        <v/>
      </c>
      <c r="D229" s="22">
        <f>IFERROR(IF('CLEAN'!H229&gt;0,'CLEAN'!J229/'CLEAN'!H229,""),"")</f>
        <v/>
      </c>
      <c r="E229" s="23">
        <f>IFERROR(LN(1+'CLEAN'!J229),"")</f>
        <v/>
      </c>
      <c r="F229" s="24">
        <f>IFERROR(IF('CLEAN'!K229="","",IF('CLEAN'!K229&lt;50000,"low",IF('CLEAN'!K229&lt;120000,"mid","high"))),"")</f>
        <v/>
      </c>
      <c r="G229" s="24">
        <f>IF('CLEAN'!N229="ads",1,0)</f>
        <v/>
      </c>
      <c r="H229" s="24">
        <f>IF(OR('CLEAN'!M229="android",'CLEAN'!M229="ios"),1,0)</f>
        <v/>
      </c>
    </row>
    <row r="230">
      <c r="A230" s="20">
        <f>'CLEAN'!A230</f>
        <v/>
      </c>
      <c r="B230" s="21">
        <f>IFERROR(TODAY()-'CLEAN'!F230,"")</f>
        <v/>
      </c>
      <c r="C230" s="21">
        <f>IFERROR(TODAY()-'CLEAN'!G230,"")</f>
        <v/>
      </c>
      <c r="D230" s="22">
        <f>IFERROR(IF('CLEAN'!H230&gt;0,'CLEAN'!J230/'CLEAN'!H230,""),"")</f>
        <v/>
      </c>
      <c r="E230" s="23">
        <f>IFERROR(LN(1+'CLEAN'!J230),"")</f>
        <v/>
      </c>
      <c r="F230" s="24">
        <f>IFERROR(IF('CLEAN'!K230="","",IF('CLEAN'!K230&lt;50000,"low",IF('CLEAN'!K230&lt;120000,"mid","high"))),"")</f>
        <v/>
      </c>
      <c r="G230" s="24">
        <f>IF('CLEAN'!N230="ads",1,0)</f>
        <v/>
      </c>
      <c r="H230" s="24">
        <f>IF(OR('CLEAN'!M230="android",'CLEAN'!M230="ios"),1,0)</f>
        <v/>
      </c>
    </row>
    <row r="231">
      <c r="A231" s="20">
        <f>'CLEAN'!A231</f>
        <v/>
      </c>
      <c r="B231" s="21">
        <f>IFERROR(TODAY()-'CLEAN'!F231,"")</f>
        <v/>
      </c>
      <c r="C231" s="21">
        <f>IFERROR(TODAY()-'CLEAN'!G231,"")</f>
        <v/>
      </c>
      <c r="D231" s="22">
        <f>IFERROR(IF('CLEAN'!H231&gt;0,'CLEAN'!J231/'CLEAN'!H231,""),"")</f>
        <v/>
      </c>
      <c r="E231" s="23">
        <f>IFERROR(LN(1+'CLEAN'!J231),"")</f>
        <v/>
      </c>
      <c r="F231" s="24">
        <f>IFERROR(IF('CLEAN'!K231="","",IF('CLEAN'!K231&lt;50000,"low",IF('CLEAN'!K231&lt;120000,"mid","high"))),"")</f>
        <v/>
      </c>
      <c r="G231" s="24">
        <f>IF('CLEAN'!N231="ads",1,0)</f>
        <v/>
      </c>
      <c r="H231" s="24">
        <f>IF(OR('CLEAN'!M231="android",'CLEAN'!M231="ios"),1,0)</f>
        <v/>
      </c>
    </row>
    <row r="232">
      <c r="A232" s="20">
        <f>'CLEAN'!A232</f>
        <v/>
      </c>
      <c r="B232" s="21">
        <f>IFERROR(TODAY()-'CLEAN'!F232,"")</f>
        <v/>
      </c>
      <c r="C232" s="21">
        <f>IFERROR(TODAY()-'CLEAN'!G232,"")</f>
        <v/>
      </c>
      <c r="D232" s="22">
        <f>IFERROR(IF('CLEAN'!H232&gt;0,'CLEAN'!J232/'CLEAN'!H232,""),"")</f>
        <v/>
      </c>
      <c r="E232" s="23">
        <f>IFERROR(LN(1+'CLEAN'!J232),"")</f>
        <v/>
      </c>
      <c r="F232" s="24">
        <f>IFERROR(IF('CLEAN'!K232="","",IF('CLEAN'!K232&lt;50000,"low",IF('CLEAN'!K232&lt;120000,"mid","high"))),"")</f>
        <v/>
      </c>
      <c r="G232" s="24">
        <f>IF('CLEAN'!N232="ads",1,0)</f>
        <v/>
      </c>
      <c r="H232" s="24">
        <f>IF(OR('CLEAN'!M232="android",'CLEAN'!M232="ios"),1,0)</f>
        <v/>
      </c>
    </row>
    <row r="233">
      <c r="A233" s="20">
        <f>'CLEAN'!A233</f>
        <v/>
      </c>
      <c r="B233" s="21">
        <f>IFERROR(TODAY()-'CLEAN'!F233,"")</f>
        <v/>
      </c>
      <c r="C233" s="21">
        <f>IFERROR(TODAY()-'CLEAN'!G233,"")</f>
        <v/>
      </c>
      <c r="D233" s="22">
        <f>IFERROR(IF('CLEAN'!H233&gt;0,'CLEAN'!J233/'CLEAN'!H233,""),"")</f>
        <v/>
      </c>
      <c r="E233" s="23">
        <f>IFERROR(LN(1+'CLEAN'!J233),"")</f>
        <v/>
      </c>
      <c r="F233" s="24">
        <f>IFERROR(IF('CLEAN'!K233="","",IF('CLEAN'!K233&lt;50000,"low",IF('CLEAN'!K233&lt;120000,"mid","high"))),"")</f>
        <v/>
      </c>
      <c r="G233" s="24">
        <f>IF('CLEAN'!N233="ads",1,0)</f>
        <v/>
      </c>
      <c r="H233" s="24">
        <f>IF(OR('CLEAN'!M233="android",'CLEAN'!M233="ios"),1,0)</f>
        <v/>
      </c>
    </row>
    <row r="234">
      <c r="A234" s="20">
        <f>'CLEAN'!A234</f>
        <v/>
      </c>
      <c r="B234" s="21">
        <f>IFERROR(TODAY()-'CLEAN'!F234,"")</f>
        <v/>
      </c>
      <c r="C234" s="21">
        <f>IFERROR(TODAY()-'CLEAN'!G234,"")</f>
        <v/>
      </c>
      <c r="D234" s="22">
        <f>IFERROR(IF('CLEAN'!H234&gt;0,'CLEAN'!J234/'CLEAN'!H234,""),"")</f>
        <v/>
      </c>
      <c r="E234" s="23">
        <f>IFERROR(LN(1+'CLEAN'!J234),"")</f>
        <v/>
      </c>
      <c r="F234" s="24">
        <f>IFERROR(IF('CLEAN'!K234="","",IF('CLEAN'!K234&lt;50000,"low",IF('CLEAN'!K234&lt;120000,"mid","high"))),"")</f>
        <v/>
      </c>
      <c r="G234" s="24">
        <f>IF('CLEAN'!N234="ads",1,0)</f>
        <v/>
      </c>
      <c r="H234" s="24">
        <f>IF(OR('CLEAN'!M234="android",'CLEAN'!M234="ios"),1,0)</f>
        <v/>
      </c>
    </row>
    <row r="235">
      <c r="A235" s="20">
        <f>'CLEAN'!A235</f>
        <v/>
      </c>
      <c r="B235" s="21">
        <f>IFERROR(TODAY()-'CLEAN'!F235,"")</f>
        <v/>
      </c>
      <c r="C235" s="21">
        <f>IFERROR(TODAY()-'CLEAN'!G235,"")</f>
        <v/>
      </c>
      <c r="D235" s="22">
        <f>IFERROR(IF('CLEAN'!H235&gt;0,'CLEAN'!J235/'CLEAN'!H235,""),"")</f>
        <v/>
      </c>
      <c r="E235" s="23">
        <f>IFERROR(LN(1+'CLEAN'!J235),"")</f>
        <v/>
      </c>
      <c r="F235" s="24">
        <f>IFERROR(IF('CLEAN'!K235="","",IF('CLEAN'!K235&lt;50000,"low",IF('CLEAN'!K235&lt;120000,"mid","high"))),"")</f>
        <v/>
      </c>
      <c r="G235" s="24">
        <f>IF('CLEAN'!N235="ads",1,0)</f>
        <v/>
      </c>
      <c r="H235" s="24">
        <f>IF(OR('CLEAN'!M235="android",'CLEAN'!M235="ios"),1,0)</f>
        <v/>
      </c>
    </row>
    <row r="236">
      <c r="A236" s="20">
        <f>'CLEAN'!A236</f>
        <v/>
      </c>
      <c r="B236" s="21">
        <f>IFERROR(TODAY()-'CLEAN'!F236,"")</f>
        <v/>
      </c>
      <c r="C236" s="21">
        <f>IFERROR(TODAY()-'CLEAN'!G236,"")</f>
        <v/>
      </c>
      <c r="D236" s="22">
        <f>IFERROR(IF('CLEAN'!H236&gt;0,'CLEAN'!J236/'CLEAN'!H236,""),"")</f>
        <v/>
      </c>
      <c r="E236" s="23">
        <f>IFERROR(LN(1+'CLEAN'!J236),"")</f>
        <v/>
      </c>
      <c r="F236" s="24">
        <f>IFERROR(IF('CLEAN'!K236="","",IF('CLEAN'!K236&lt;50000,"low",IF('CLEAN'!K236&lt;120000,"mid","high"))),"")</f>
        <v/>
      </c>
      <c r="G236" s="24">
        <f>IF('CLEAN'!N236="ads",1,0)</f>
        <v/>
      </c>
      <c r="H236" s="24">
        <f>IF(OR('CLEAN'!M236="android",'CLEAN'!M236="ios"),1,0)</f>
        <v/>
      </c>
    </row>
    <row r="237">
      <c r="A237" s="20">
        <f>'CLEAN'!A237</f>
        <v/>
      </c>
      <c r="B237" s="21">
        <f>IFERROR(TODAY()-'CLEAN'!F237,"")</f>
        <v/>
      </c>
      <c r="C237" s="21">
        <f>IFERROR(TODAY()-'CLEAN'!G237,"")</f>
        <v/>
      </c>
      <c r="D237" s="22">
        <f>IFERROR(IF('CLEAN'!H237&gt;0,'CLEAN'!J237/'CLEAN'!H237,""),"")</f>
        <v/>
      </c>
      <c r="E237" s="23">
        <f>IFERROR(LN(1+'CLEAN'!J237),"")</f>
        <v/>
      </c>
      <c r="F237" s="24">
        <f>IFERROR(IF('CLEAN'!K237="","",IF('CLEAN'!K237&lt;50000,"low",IF('CLEAN'!K237&lt;120000,"mid","high"))),"")</f>
        <v/>
      </c>
      <c r="G237" s="24">
        <f>IF('CLEAN'!N237="ads",1,0)</f>
        <v/>
      </c>
      <c r="H237" s="24">
        <f>IF(OR('CLEAN'!M237="android",'CLEAN'!M237="ios"),1,0)</f>
        <v/>
      </c>
    </row>
    <row r="238">
      <c r="A238" s="20">
        <f>'CLEAN'!A238</f>
        <v/>
      </c>
      <c r="B238" s="21">
        <f>IFERROR(TODAY()-'CLEAN'!F238,"")</f>
        <v/>
      </c>
      <c r="C238" s="21">
        <f>IFERROR(TODAY()-'CLEAN'!G238,"")</f>
        <v/>
      </c>
      <c r="D238" s="22">
        <f>IFERROR(IF('CLEAN'!H238&gt;0,'CLEAN'!J238/'CLEAN'!H238,""),"")</f>
        <v/>
      </c>
      <c r="E238" s="23">
        <f>IFERROR(LN(1+'CLEAN'!J238),"")</f>
        <v/>
      </c>
      <c r="F238" s="24">
        <f>IFERROR(IF('CLEAN'!K238="","",IF('CLEAN'!K238&lt;50000,"low",IF('CLEAN'!K238&lt;120000,"mid","high"))),"")</f>
        <v/>
      </c>
      <c r="G238" s="24">
        <f>IF('CLEAN'!N238="ads",1,0)</f>
        <v/>
      </c>
      <c r="H238" s="24">
        <f>IF(OR('CLEAN'!M238="android",'CLEAN'!M238="ios"),1,0)</f>
        <v/>
      </c>
    </row>
    <row r="239">
      <c r="A239" s="20">
        <f>'CLEAN'!A239</f>
        <v/>
      </c>
      <c r="B239" s="21">
        <f>IFERROR(TODAY()-'CLEAN'!F239,"")</f>
        <v/>
      </c>
      <c r="C239" s="21">
        <f>IFERROR(TODAY()-'CLEAN'!G239,"")</f>
        <v/>
      </c>
      <c r="D239" s="22">
        <f>IFERROR(IF('CLEAN'!H239&gt;0,'CLEAN'!J239/'CLEAN'!H239,""),"")</f>
        <v/>
      </c>
      <c r="E239" s="23">
        <f>IFERROR(LN(1+'CLEAN'!J239),"")</f>
        <v/>
      </c>
      <c r="F239" s="24">
        <f>IFERROR(IF('CLEAN'!K239="","",IF('CLEAN'!K239&lt;50000,"low",IF('CLEAN'!K239&lt;120000,"mid","high"))),"")</f>
        <v/>
      </c>
      <c r="G239" s="24">
        <f>IF('CLEAN'!N239="ads",1,0)</f>
        <v/>
      </c>
      <c r="H239" s="24">
        <f>IF(OR('CLEAN'!M239="android",'CLEAN'!M239="ios"),1,0)</f>
        <v/>
      </c>
    </row>
    <row r="240">
      <c r="A240" s="20">
        <f>'CLEAN'!A240</f>
        <v/>
      </c>
      <c r="B240" s="21">
        <f>IFERROR(TODAY()-'CLEAN'!F240,"")</f>
        <v/>
      </c>
      <c r="C240" s="21">
        <f>IFERROR(TODAY()-'CLEAN'!G240,"")</f>
        <v/>
      </c>
      <c r="D240" s="22">
        <f>IFERROR(IF('CLEAN'!H240&gt;0,'CLEAN'!J240/'CLEAN'!H240,""),"")</f>
        <v/>
      </c>
      <c r="E240" s="23">
        <f>IFERROR(LN(1+'CLEAN'!J240),"")</f>
        <v/>
      </c>
      <c r="F240" s="24">
        <f>IFERROR(IF('CLEAN'!K240="","",IF('CLEAN'!K240&lt;50000,"low",IF('CLEAN'!K240&lt;120000,"mid","high"))),"")</f>
        <v/>
      </c>
      <c r="G240" s="24">
        <f>IF('CLEAN'!N240="ads",1,0)</f>
        <v/>
      </c>
      <c r="H240" s="24">
        <f>IF(OR('CLEAN'!M240="android",'CLEAN'!M240="ios"),1,0)</f>
        <v/>
      </c>
    </row>
    <row r="241">
      <c r="A241" s="20">
        <f>'CLEAN'!A241</f>
        <v/>
      </c>
      <c r="B241" s="21">
        <f>IFERROR(TODAY()-'CLEAN'!F241,"")</f>
        <v/>
      </c>
      <c r="C241" s="21">
        <f>IFERROR(TODAY()-'CLEAN'!G241,"")</f>
        <v/>
      </c>
      <c r="D241" s="22">
        <f>IFERROR(IF('CLEAN'!H241&gt;0,'CLEAN'!J241/'CLEAN'!H241,""),"")</f>
        <v/>
      </c>
      <c r="E241" s="23">
        <f>IFERROR(LN(1+'CLEAN'!J241),"")</f>
        <v/>
      </c>
      <c r="F241" s="24">
        <f>IFERROR(IF('CLEAN'!K241="","",IF('CLEAN'!K241&lt;50000,"low",IF('CLEAN'!K241&lt;120000,"mid","high"))),"")</f>
        <v/>
      </c>
      <c r="G241" s="24">
        <f>IF('CLEAN'!N241="ads",1,0)</f>
        <v/>
      </c>
      <c r="H241" s="24">
        <f>IF(OR('CLEAN'!M241="android",'CLEAN'!M241="ios"),1,0)</f>
        <v/>
      </c>
    </row>
    <row r="242">
      <c r="A242" s="20">
        <f>'CLEAN'!A242</f>
        <v/>
      </c>
      <c r="B242" s="21">
        <f>IFERROR(TODAY()-'CLEAN'!F242,"")</f>
        <v/>
      </c>
      <c r="C242" s="21">
        <f>IFERROR(TODAY()-'CLEAN'!G242,"")</f>
        <v/>
      </c>
      <c r="D242" s="22">
        <f>IFERROR(IF('CLEAN'!H242&gt;0,'CLEAN'!J242/'CLEAN'!H242,""),"")</f>
        <v/>
      </c>
      <c r="E242" s="23">
        <f>IFERROR(LN(1+'CLEAN'!J242),"")</f>
        <v/>
      </c>
      <c r="F242" s="24">
        <f>IFERROR(IF('CLEAN'!K242="","",IF('CLEAN'!K242&lt;50000,"low",IF('CLEAN'!K242&lt;120000,"mid","high"))),"")</f>
        <v/>
      </c>
      <c r="G242" s="24">
        <f>IF('CLEAN'!N242="ads",1,0)</f>
        <v/>
      </c>
      <c r="H242" s="24">
        <f>IF(OR('CLEAN'!M242="android",'CLEAN'!M242="ios"),1,0)</f>
        <v/>
      </c>
    </row>
    <row r="243">
      <c r="A243" s="20">
        <f>'CLEAN'!A243</f>
        <v/>
      </c>
      <c r="B243" s="21">
        <f>IFERROR(TODAY()-'CLEAN'!F243,"")</f>
        <v/>
      </c>
      <c r="C243" s="21">
        <f>IFERROR(TODAY()-'CLEAN'!G243,"")</f>
        <v/>
      </c>
      <c r="D243" s="22">
        <f>IFERROR(IF('CLEAN'!H243&gt;0,'CLEAN'!J243/'CLEAN'!H243,""),"")</f>
        <v/>
      </c>
      <c r="E243" s="23">
        <f>IFERROR(LN(1+'CLEAN'!J243),"")</f>
        <v/>
      </c>
      <c r="F243" s="24">
        <f>IFERROR(IF('CLEAN'!K243="","",IF('CLEAN'!K243&lt;50000,"low",IF('CLEAN'!K243&lt;120000,"mid","high"))),"")</f>
        <v/>
      </c>
      <c r="G243" s="24">
        <f>IF('CLEAN'!N243="ads",1,0)</f>
        <v/>
      </c>
      <c r="H243" s="24">
        <f>IF(OR('CLEAN'!M243="android",'CLEAN'!M243="ios"),1,0)</f>
        <v/>
      </c>
    </row>
    <row r="244">
      <c r="A244" s="20">
        <f>'CLEAN'!A244</f>
        <v/>
      </c>
      <c r="B244" s="21">
        <f>IFERROR(TODAY()-'CLEAN'!F244,"")</f>
        <v/>
      </c>
      <c r="C244" s="21">
        <f>IFERROR(TODAY()-'CLEAN'!G244,"")</f>
        <v/>
      </c>
      <c r="D244" s="22">
        <f>IFERROR(IF('CLEAN'!H244&gt;0,'CLEAN'!J244/'CLEAN'!H244,""),"")</f>
        <v/>
      </c>
      <c r="E244" s="23">
        <f>IFERROR(LN(1+'CLEAN'!J244),"")</f>
        <v/>
      </c>
      <c r="F244" s="24">
        <f>IFERROR(IF('CLEAN'!K244="","",IF('CLEAN'!K244&lt;50000,"low",IF('CLEAN'!K244&lt;120000,"mid","high"))),"")</f>
        <v/>
      </c>
      <c r="G244" s="24">
        <f>IF('CLEAN'!N244="ads",1,0)</f>
        <v/>
      </c>
      <c r="H244" s="24">
        <f>IF(OR('CLEAN'!M244="android",'CLEAN'!M244="ios"),1,0)</f>
        <v/>
      </c>
    </row>
    <row r="245">
      <c r="A245" s="20">
        <f>'CLEAN'!A245</f>
        <v/>
      </c>
      <c r="B245" s="21">
        <f>IFERROR(TODAY()-'CLEAN'!F245,"")</f>
        <v/>
      </c>
      <c r="C245" s="21">
        <f>IFERROR(TODAY()-'CLEAN'!G245,"")</f>
        <v/>
      </c>
      <c r="D245" s="22">
        <f>IFERROR(IF('CLEAN'!H245&gt;0,'CLEAN'!J245/'CLEAN'!H245,""),"")</f>
        <v/>
      </c>
      <c r="E245" s="23">
        <f>IFERROR(LN(1+'CLEAN'!J245),"")</f>
        <v/>
      </c>
      <c r="F245" s="24">
        <f>IFERROR(IF('CLEAN'!K245="","",IF('CLEAN'!K245&lt;50000,"low",IF('CLEAN'!K245&lt;120000,"mid","high"))),"")</f>
        <v/>
      </c>
      <c r="G245" s="24">
        <f>IF('CLEAN'!N245="ads",1,0)</f>
        <v/>
      </c>
      <c r="H245" s="24">
        <f>IF(OR('CLEAN'!M245="android",'CLEAN'!M245="ios"),1,0)</f>
        <v/>
      </c>
    </row>
    <row r="246">
      <c r="A246" s="20">
        <f>'CLEAN'!A246</f>
        <v/>
      </c>
      <c r="B246" s="21">
        <f>IFERROR(TODAY()-'CLEAN'!F246,"")</f>
        <v/>
      </c>
      <c r="C246" s="21">
        <f>IFERROR(TODAY()-'CLEAN'!G246,"")</f>
        <v/>
      </c>
      <c r="D246" s="22">
        <f>IFERROR(IF('CLEAN'!H246&gt;0,'CLEAN'!J246/'CLEAN'!H246,""),"")</f>
        <v/>
      </c>
      <c r="E246" s="23">
        <f>IFERROR(LN(1+'CLEAN'!J246),"")</f>
        <v/>
      </c>
      <c r="F246" s="24">
        <f>IFERROR(IF('CLEAN'!K246="","",IF('CLEAN'!K246&lt;50000,"low",IF('CLEAN'!K246&lt;120000,"mid","high"))),"")</f>
        <v/>
      </c>
      <c r="G246" s="24">
        <f>IF('CLEAN'!N246="ads",1,0)</f>
        <v/>
      </c>
      <c r="H246" s="24">
        <f>IF(OR('CLEAN'!M246="android",'CLEAN'!M246="ios"),1,0)</f>
        <v/>
      </c>
    </row>
    <row r="247">
      <c r="A247" s="20">
        <f>'CLEAN'!A247</f>
        <v/>
      </c>
      <c r="B247" s="21">
        <f>IFERROR(TODAY()-'CLEAN'!F247,"")</f>
        <v/>
      </c>
      <c r="C247" s="21">
        <f>IFERROR(TODAY()-'CLEAN'!G247,"")</f>
        <v/>
      </c>
      <c r="D247" s="22">
        <f>IFERROR(IF('CLEAN'!H247&gt;0,'CLEAN'!J247/'CLEAN'!H247,""),"")</f>
        <v/>
      </c>
      <c r="E247" s="23">
        <f>IFERROR(LN(1+'CLEAN'!J247),"")</f>
        <v/>
      </c>
      <c r="F247" s="24">
        <f>IFERROR(IF('CLEAN'!K247="","",IF('CLEAN'!K247&lt;50000,"low",IF('CLEAN'!K247&lt;120000,"mid","high"))),"")</f>
        <v/>
      </c>
      <c r="G247" s="24">
        <f>IF('CLEAN'!N247="ads",1,0)</f>
        <v/>
      </c>
      <c r="H247" s="24">
        <f>IF(OR('CLEAN'!M247="android",'CLEAN'!M247="ios"),1,0)</f>
        <v/>
      </c>
    </row>
    <row r="248">
      <c r="A248" s="20">
        <f>'CLEAN'!A248</f>
        <v/>
      </c>
      <c r="B248" s="21">
        <f>IFERROR(TODAY()-'CLEAN'!F248,"")</f>
        <v/>
      </c>
      <c r="C248" s="21">
        <f>IFERROR(TODAY()-'CLEAN'!G248,"")</f>
        <v/>
      </c>
      <c r="D248" s="22">
        <f>IFERROR(IF('CLEAN'!H248&gt;0,'CLEAN'!J248/'CLEAN'!H248,""),"")</f>
        <v/>
      </c>
      <c r="E248" s="23">
        <f>IFERROR(LN(1+'CLEAN'!J248),"")</f>
        <v/>
      </c>
      <c r="F248" s="24">
        <f>IFERROR(IF('CLEAN'!K248="","",IF('CLEAN'!K248&lt;50000,"low",IF('CLEAN'!K248&lt;120000,"mid","high"))),"")</f>
        <v/>
      </c>
      <c r="G248" s="24">
        <f>IF('CLEAN'!N248="ads",1,0)</f>
        <v/>
      </c>
      <c r="H248" s="24">
        <f>IF(OR('CLEAN'!M248="android",'CLEAN'!M248="ios"),1,0)</f>
        <v/>
      </c>
    </row>
    <row r="249">
      <c r="A249" s="20">
        <f>'CLEAN'!A249</f>
        <v/>
      </c>
      <c r="B249" s="21">
        <f>IFERROR(TODAY()-'CLEAN'!F249,"")</f>
        <v/>
      </c>
      <c r="C249" s="21">
        <f>IFERROR(TODAY()-'CLEAN'!G249,"")</f>
        <v/>
      </c>
      <c r="D249" s="22">
        <f>IFERROR(IF('CLEAN'!H249&gt;0,'CLEAN'!J249/'CLEAN'!H249,""),"")</f>
        <v/>
      </c>
      <c r="E249" s="23">
        <f>IFERROR(LN(1+'CLEAN'!J249),"")</f>
        <v/>
      </c>
      <c r="F249" s="24">
        <f>IFERROR(IF('CLEAN'!K249="","",IF('CLEAN'!K249&lt;50000,"low",IF('CLEAN'!K249&lt;120000,"mid","high"))),"")</f>
        <v/>
      </c>
      <c r="G249" s="24">
        <f>IF('CLEAN'!N249="ads",1,0)</f>
        <v/>
      </c>
      <c r="H249" s="24">
        <f>IF(OR('CLEAN'!M249="android",'CLEAN'!M249="ios"),1,0)</f>
        <v/>
      </c>
    </row>
    <row r="250">
      <c r="A250" s="20">
        <f>'CLEAN'!A250</f>
        <v/>
      </c>
      <c r="B250" s="21">
        <f>IFERROR(TODAY()-'CLEAN'!F250,"")</f>
        <v/>
      </c>
      <c r="C250" s="21">
        <f>IFERROR(TODAY()-'CLEAN'!G250,"")</f>
        <v/>
      </c>
      <c r="D250" s="22">
        <f>IFERROR(IF('CLEAN'!H250&gt;0,'CLEAN'!J250/'CLEAN'!H250,""),"")</f>
        <v/>
      </c>
      <c r="E250" s="23">
        <f>IFERROR(LN(1+'CLEAN'!J250),"")</f>
        <v/>
      </c>
      <c r="F250" s="24">
        <f>IFERROR(IF('CLEAN'!K250="","",IF('CLEAN'!K250&lt;50000,"low",IF('CLEAN'!K250&lt;120000,"mid","high"))),"")</f>
        <v/>
      </c>
      <c r="G250" s="24">
        <f>IF('CLEAN'!N250="ads",1,0)</f>
        <v/>
      </c>
      <c r="H250" s="24">
        <f>IF(OR('CLEAN'!M250="android",'CLEAN'!M250="ios"),1,0)</f>
        <v/>
      </c>
    </row>
    <row r="251">
      <c r="A251" s="20">
        <f>'CLEAN'!A251</f>
        <v/>
      </c>
      <c r="B251" s="21">
        <f>IFERROR(TODAY()-'CLEAN'!F251,"")</f>
        <v/>
      </c>
      <c r="C251" s="21">
        <f>IFERROR(TODAY()-'CLEAN'!G251,"")</f>
        <v/>
      </c>
      <c r="D251" s="22">
        <f>IFERROR(IF('CLEAN'!H251&gt;0,'CLEAN'!J251/'CLEAN'!H251,""),"")</f>
        <v/>
      </c>
      <c r="E251" s="23">
        <f>IFERROR(LN(1+'CLEAN'!J251),"")</f>
        <v/>
      </c>
      <c r="F251" s="24">
        <f>IFERROR(IF('CLEAN'!K251="","",IF('CLEAN'!K251&lt;50000,"low",IF('CLEAN'!K251&lt;120000,"mid","high"))),"")</f>
        <v/>
      </c>
      <c r="G251" s="24">
        <f>IF('CLEAN'!N251="ads",1,0)</f>
        <v/>
      </c>
      <c r="H251" s="24">
        <f>IF(OR('CLEAN'!M251="android",'CLEAN'!M251="ios"),1,0)</f>
        <v/>
      </c>
    </row>
    <row r="252">
      <c r="A252" s="20">
        <f>'CLEAN'!A252</f>
        <v/>
      </c>
      <c r="B252" s="21">
        <f>IFERROR(TODAY()-'CLEAN'!F252,"")</f>
        <v/>
      </c>
      <c r="C252" s="21">
        <f>IFERROR(TODAY()-'CLEAN'!G252,"")</f>
        <v/>
      </c>
      <c r="D252" s="22">
        <f>IFERROR(IF('CLEAN'!H252&gt;0,'CLEAN'!J252/'CLEAN'!H252,""),"")</f>
        <v/>
      </c>
      <c r="E252" s="23">
        <f>IFERROR(LN(1+'CLEAN'!J252),"")</f>
        <v/>
      </c>
      <c r="F252" s="24">
        <f>IFERROR(IF('CLEAN'!K252="","",IF('CLEAN'!K252&lt;50000,"low",IF('CLEAN'!K252&lt;120000,"mid","high"))),"")</f>
        <v/>
      </c>
      <c r="G252" s="24">
        <f>IF('CLEAN'!N252="ads",1,0)</f>
        <v/>
      </c>
      <c r="H252" s="24">
        <f>IF(OR('CLEAN'!M252="android",'CLEAN'!M252="ios"),1,0)</f>
        <v/>
      </c>
    </row>
    <row r="253">
      <c r="A253" s="20">
        <f>'CLEAN'!A253</f>
        <v/>
      </c>
      <c r="B253" s="21">
        <f>IFERROR(TODAY()-'CLEAN'!F253,"")</f>
        <v/>
      </c>
      <c r="C253" s="21">
        <f>IFERROR(TODAY()-'CLEAN'!G253,"")</f>
        <v/>
      </c>
      <c r="D253" s="22">
        <f>IFERROR(IF('CLEAN'!H253&gt;0,'CLEAN'!J253/'CLEAN'!H253,""),"")</f>
        <v/>
      </c>
      <c r="E253" s="23">
        <f>IFERROR(LN(1+'CLEAN'!J253),"")</f>
        <v/>
      </c>
      <c r="F253" s="24">
        <f>IFERROR(IF('CLEAN'!K253="","",IF('CLEAN'!K253&lt;50000,"low",IF('CLEAN'!K253&lt;120000,"mid","high"))),"")</f>
        <v/>
      </c>
      <c r="G253" s="24">
        <f>IF('CLEAN'!N253="ads",1,0)</f>
        <v/>
      </c>
      <c r="H253" s="24">
        <f>IF(OR('CLEAN'!M253="android",'CLEAN'!M253="ios"),1,0)</f>
        <v/>
      </c>
    </row>
    <row r="254">
      <c r="A254" s="20">
        <f>'CLEAN'!A254</f>
        <v/>
      </c>
      <c r="B254" s="21">
        <f>IFERROR(TODAY()-'CLEAN'!F254,"")</f>
        <v/>
      </c>
      <c r="C254" s="21">
        <f>IFERROR(TODAY()-'CLEAN'!G254,"")</f>
        <v/>
      </c>
      <c r="D254" s="22">
        <f>IFERROR(IF('CLEAN'!H254&gt;0,'CLEAN'!J254/'CLEAN'!H254,""),"")</f>
        <v/>
      </c>
      <c r="E254" s="23">
        <f>IFERROR(LN(1+'CLEAN'!J254),"")</f>
        <v/>
      </c>
      <c r="F254" s="24">
        <f>IFERROR(IF('CLEAN'!K254="","",IF('CLEAN'!K254&lt;50000,"low",IF('CLEAN'!K254&lt;120000,"mid","high"))),"")</f>
        <v/>
      </c>
      <c r="G254" s="24">
        <f>IF('CLEAN'!N254="ads",1,0)</f>
        <v/>
      </c>
      <c r="H254" s="24">
        <f>IF(OR('CLEAN'!M254="android",'CLEAN'!M254="ios"),1,0)</f>
        <v/>
      </c>
    </row>
    <row r="255">
      <c r="A255" s="20">
        <f>'CLEAN'!A255</f>
        <v/>
      </c>
      <c r="B255" s="21">
        <f>IFERROR(TODAY()-'CLEAN'!F255,"")</f>
        <v/>
      </c>
      <c r="C255" s="21">
        <f>IFERROR(TODAY()-'CLEAN'!G255,"")</f>
        <v/>
      </c>
      <c r="D255" s="22">
        <f>IFERROR(IF('CLEAN'!H255&gt;0,'CLEAN'!J255/'CLEAN'!H255,""),"")</f>
        <v/>
      </c>
      <c r="E255" s="23">
        <f>IFERROR(LN(1+'CLEAN'!J255),"")</f>
        <v/>
      </c>
      <c r="F255" s="24">
        <f>IFERROR(IF('CLEAN'!K255="","",IF('CLEAN'!K255&lt;50000,"low",IF('CLEAN'!K255&lt;120000,"mid","high"))),"")</f>
        <v/>
      </c>
      <c r="G255" s="24">
        <f>IF('CLEAN'!N255="ads",1,0)</f>
        <v/>
      </c>
      <c r="H255" s="24">
        <f>IF(OR('CLEAN'!M255="android",'CLEAN'!M255="ios"),1,0)</f>
        <v/>
      </c>
    </row>
    <row r="256">
      <c r="A256" s="20">
        <f>'CLEAN'!A256</f>
        <v/>
      </c>
      <c r="B256" s="21">
        <f>IFERROR(TODAY()-'CLEAN'!F256,"")</f>
        <v/>
      </c>
      <c r="C256" s="21">
        <f>IFERROR(TODAY()-'CLEAN'!G256,"")</f>
        <v/>
      </c>
      <c r="D256" s="22">
        <f>IFERROR(IF('CLEAN'!H256&gt;0,'CLEAN'!J256/'CLEAN'!H256,""),"")</f>
        <v/>
      </c>
      <c r="E256" s="23">
        <f>IFERROR(LN(1+'CLEAN'!J256),"")</f>
        <v/>
      </c>
      <c r="F256" s="24">
        <f>IFERROR(IF('CLEAN'!K256="","",IF('CLEAN'!K256&lt;50000,"low",IF('CLEAN'!K256&lt;120000,"mid","high"))),"")</f>
        <v/>
      </c>
      <c r="G256" s="24">
        <f>IF('CLEAN'!N256="ads",1,0)</f>
        <v/>
      </c>
      <c r="H256" s="24">
        <f>IF(OR('CLEAN'!M256="android",'CLEAN'!M256="ios"),1,0)</f>
        <v/>
      </c>
    </row>
    <row r="257">
      <c r="A257" s="20">
        <f>'CLEAN'!A257</f>
        <v/>
      </c>
      <c r="B257" s="21">
        <f>IFERROR(TODAY()-'CLEAN'!F257,"")</f>
        <v/>
      </c>
      <c r="C257" s="21">
        <f>IFERROR(TODAY()-'CLEAN'!G257,"")</f>
        <v/>
      </c>
      <c r="D257" s="22">
        <f>IFERROR(IF('CLEAN'!H257&gt;0,'CLEAN'!J257/'CLEAN'!H257,""),"")</f>
        <v/>
      </c>
      <c r="E257" s="23">
        <f>IFERROR(LN(1+'CLEAN'!J257),"")</f>
        <v/>
      </c>
      <c r="F257" s="24">
        <f>IFERROR(IF('CLEAN'!K257="","",IF('CLEAN'!K257&lt;50000,"low",IF('CLEAN'!K257&lt;120000,"mid","high"))),"")</f>
        <v/>
      </c>
      <c r="G257" s="24">
        <f>IF('CLEAN'!N257="ads",1,0)</f>
        <v/>
      </c>
      <c r="H257" s="24">
        <f>IF(OR('CLEAN'!M257="android",'CLEAN'!M257="ios"),1,0)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dcterms:created xsi:type="dcterms:W3CDTF">2026-01-13T06:43:50Z</dcterms:created>
  <dcterms:modified xsi:type="dcterms:W3CDTF">2026-01-13T06:45:13Z</dcterms:modified>
</cp:coreProperties>
</file>